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720" activeTab="2"/>
  </bookViews>
  <sheets>
    <sheet name="Початкова школа" sheetId="1" r:id="rId1"/>
    <sheet name="5 клас" sheetId="2" r:id="rId2"/>
    <sheet name="6 клас" sheetId="3" r:id="rId3"/>
    <sheet name="7 клас" sheetId="4" r:id="rId4"/>
    <sheet name="8 клас" sheetId="5" r:id="rId5"/>
    <sheet name="9 клас" sheetId="6" r:id="rId6"/>
    <sheet name="10 клас" sheetId="7" r:id="rId7"/>
    <sheet name="11 клас" sheetId="8" r:id="rId8"/>
  </sheets>
  <definedNames/>
  <calcPr fullCalcOnLoad="1"/>
</workbook>
</file>

<file path=xl/sharedStrings.xml><?xml version="1.0" encoding="utf-8"?>
<sst xmlns="http://schemas.openxmlformats.org/spreadsheetml/2006/main" count="396" uniqueCount="96">
  <si>
    <t>Предмет</t>
  </si>
  <si>
    <t>к-сть учнів</t>
  </si>
  <si>
    <t>%</t>
  </si>
  <si>
    <t>Укр.мова</t>
  </si>
  <si>
    <t>Читання</t>
  </si>
  <si>
    <t>Іноземна</t>
  </si>
  <si>
    <t>Математика</t>
  </si>
  <si>
    <t>Природознав</t>
  </si>
  <si>
    <t>Музика</t>
  </si>
  <si>
    <t>Фізична культ.</t>
  </si>
  <si>
    <t>Труд.навчання</t>
  </si>
  <si>
    <t>Рівень навченності</t>
  </si>
  <si>
    <t>середній бал</t>
  </si>
  <si>
    <t>% якості</t>
  </si>
  <si>
    <t>Укр.література</t>
  </si>
  <si>
    <t>Алгебра</t>
  </si>
  <si>
    <t>Геометрія</t>
  </si>
  <si>
    <t>інформатика</t>
  </si>
  <si>
    <t>Історія України</t>
  </si>
  <si>
    <t>Правознавство</t>
  </si>
  <si>
    <t>Географія</t>
  </si>
  <si>
    <t>Всесвіт. історія</t>
  </si>
  <si>
    <t>Іноземна(англ.)</t>
  </si>
  <si>
    <t>Осн.здоров.</t>
  </si>
  <si>
    <t>за рік</t>
  </si>
  <si>
    <t>Інформатика</t>
  </si>
  <si>
    <t>Біологія</t>
  </si>
  <si>
    <t>Фізика</t>
  </si>
  <si>
    <t>Астрономія</t>
  </si>
  <si>
    <t>Хімія</t>
  </si>
  <si>
    <t>Світова літерат</t>
  </si>
  <si>
    <t>Світ. літерат</t>
  </si>
  <si>
    <t>Філософія</t>
  </si>
  <si>
    <t>Технології</t>
  </si>
  <si>
    <t>Вступ до історії України</t>
  </si>
  <si>
    <t>Іноземна  (пол.)</t>
  </si>
  <si>
    <t>Іноземна(польс.)</t>
  </si>
  <si>
    <t>Іноземна(пол.)</t>
  </si>
  <si>
    <t>історя України</t>
  </si>
  <si>
    <t>Основи здоров'я</t>
  </si>
  <si>
    <t>Яремчук М. Р.</t>
  </si>
  <si>
    <t>Обрембальська Н. В.</t>
  </si>
  <si>
    <t>Лосик М. М.</t>
  </si>
  <si>
    <t>Бей В. І.</t>
  </si>
  <si>
    <t>мистецтво</t>
  </si>
  <si>
    <t>Україна і світ</t>
  </si>
  <si>
    <t>Яньо І. М.</t>
  </si>
  <si>
    <t>Лобода Л. М.</t>
  </si>
  <si>
    <t>Гриців М. В.</t>
  </si>
  <si>
    <t>Шийка Л. О.</t>
  </si>
  <si>
    <t>Поросюк Н. С.</t>
  </si>
  <si>
    <t>Хомут М. М.</t>
  </si>
  <si>
    <t>Гринь Д. М.</t>
  </si>
  <si>
    <t>Рівень навченості учнів 9-А клас за 2019-2020 н.р.</t>
  </si>
  <si>
    <t>Баран І. І.</t>
  </si>
  <si>
    <t>Мистецтво</t>
  </si>
  <si>
    <t>Верхола Н. Є.</t>
  </si>
  <si>
    <t>Громадянська освіта</t>
  </si>
  <si>
    <t>Тимець Н. З.</t>
  </si>
  <si>
    <t>Воробйова Н. Ю.</t>
  </si>
  <si>
    <t>Біологія і екологія</t>
  </si>
  <si>
    <t>Вархомій О. М.</t>
  </si>
  <si>
    <t>Степанова М. В.</t>
  </si>
  <si>
    <t>Іспанська</t>
  </si>
  <si>
    <t>Труд.навч.</t>
  </si>
  <si>
    <t>Осн. здоров'я</t>
  </si>
  <si>
    <t>Польська мова</t>
  </si>
  <si>
    <t>Рівень навченості учнів 8-Б класу за 2019-2020 н.р.</t>
  </si>
  <si>
    <t>К-сть учнів</t>
  </si>
  <si>
    <t>Фізична культура</t>
  </si>
  <si>
    <t>Осн.здоров'я</t>
  </si>
  <si>
    <t>Іноземна м.(польська)</t>
  </si>
  <si>
    <t>Іноземна м.(іспанська)</t>
  </si>
  <si>
    <t>Зарубіжна л-ра</t>
  </si>
  <si>
    <t>Рівень навченості учнів 6 -Б класу за 2019-2020 н.р.</t>
  </si>
  <si>
    <t>Рівень навченості учнів 5-Б класу за 2019-2020н.р.</t>
  </si>
  <si>
    <t>Іноземна (польська)</t>
  </si>
  <si>
    <t>Іноземна(англійська)</t>
  </si>
  <si>
    <t>Природознавство</t>
  </si>
  <si>
    <t>Рівень навченості учнів 6-A  класу за 2019-2020 н.р.</t>
  </si>
  <si>
    <t>Рівень навченості учнів 5-А класу за 2019-2020н.р.</t>
  </si>
  <si>
    <t xml:space="preserve">учнів 10-Б класу   за 2019-2020 н.р. </t>
  </si>
  <si>
    <t>Захист Вітчизни</t>
  </si>
  <si>
    <t>Рівень навченості учнів 8-А класу за 2019-2020 н.р.</t>
  </si>
  <si>
    <t>Трудове навчання</t>
  </si>
  <si>
    <t>Іноземна(Польська)</t>
  </si>
  <si>
    <t>Іноземна(Іспанська)</t>
  </si>
  <si>
    <t xml:space="preserve">учнів 10-А класу   за 2019-2020н.р. </t>
  </si>
  <si>
    <t xml:space="preserve">учнів 9-Б класу   за 2019-2020н.р. </t>
  </si>
  <si>
    <t xml:space="preserve"> учнів 7-Б класу за 2019-2020 н.р.</t>
  </si>
  <si>
    <t xml:space="preserve">учнів 11 класу   за 2019-2020н.р. </t>
  </si>
  <si>
    <t>Рівень навченності учнів 3-А класу за 2019-2020 н.р.</t>
  </si>
  <si>
    <t>Рівень навченності учнів 3-Б класу за 2019-2020 н.р.</t>
  </si>
  <si>
    <t>Рівень навченності учнів 4-А класу за 2019-2020 н.р.</t>
  </si>
  <si>
    <t>Рівень навченності учнів 4-Б класу за 2019-2020 н.р.</t>
  </si>
  <si>
    <t>Рівень навченності учнів 4-В класу за 2019-2020 н.р.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</si>
</sst>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%"/>
    <numFmt numFmtId="189" formatCode="0.0"/>
    <numFmt numFmtId="190" formatCode="_-* #,##0.0\ _г_р_н_._-;\-* #,##0.0\ _г_р_н_._-;_-* &quot;-&quot;?\ _г_р_н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  <numFmt numFmtId="196" formatCode="[$-FC19]d\ mmmm\ yyyy\ &quot;г.&quot;"/>
  </numFmts>
  <fonts count="41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A9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CC63A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4" borderId="1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89" fontId="0" fillId="35" borderId="10" xfId="0" applyNumberFormat="1" applyFill="1" applyBorder="1" applyAlignment="1">
      <alignment/>
    </xf>
    <xf numFmtId="189" fontId="2" fillId="0" borderId="10" xfId="0" applyNumberFormat="1" applyFont="1" applyBorder="1" applyAlignment="1">
      <alignment/>
    </xf>
    <xf numFmtId="189" fontId="0" fillId="35" borderId="10" xfId="0" applyNumberFormat="1" applyFont="1" applyFill="1" applyBorder="1" applyAlignment="1">
      <alignment/>
    </xf>
    <xf numFmtId="189" fontId="0" fillId="35" borderId="10" xfId="0" applyNumberFormat="1" applyFont="1" applyFill="1" applyBorder="1" applyAlignment="1">
      <alignment horizontal="right"/>
    </xf>
    <xf numFmtId="189" fontId="2" fillId="33" borderId="10" xfId="0" applyNumberFormat="1" applyFont="1" applyFill="1" applyBorder="1" applyAlignment="1">
      <alignment/>
    </xf>
    <xf numFmtId="189" fontId="0" fillId="0" borderId="0" xfId="0" applyNumberFormat="1" applyAlignment="1">
      <alignment/>
    </xf>
    <xf numFmtId="189" fontId="2" fillId="33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89" fontId="2" fillId="35" borderId="10" xfId="0" applyNumberFormat="1" applyFont="1" applyFill="1" applyBorder="1" applyAlignment="1">
      <alignment horizontal="center"/>
    </xf>
    <xf numFmtId="189" fontId="2" fillId="34" borderId="0" xfId="0" applyNumberFormat="1" applyFont="1" applyFill="1" applyBorder="1" applyAlignment="1">
      <alignment horizontal="center"/>
    </xf>
    <xf numFmtId="189" fontId="2" fillId="0" borderId="0" xfId="0" applyNumberFormat="1" applyFont="1" applyBorder="1" applyAlignment="1">
      <alignment horizontal="center"/>
    </xf>
    <xf numFmtId="189" fontId="5" fillId="35" borderId="10" xfId="0" applyNumberFormat="1" applyFont="1" applyFill="1" applyBorder="1" applyAlignment="1">
      <alignment/>
    </xf>
    <xf numFmtId="189" fontId="1" fillId="0" borderId="0" xfId="0" applyNumberFormat="1" applyFont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36" borderId="10" xfId="0" applyFont="1" applyFill="1" applyBorder="1" applyAlignment="1">
      <alignment/>
    </xf>
    <xf numFmtId="189" fontId="2" fillId="37" borderId="10" xfId="0" applyNumberFormat="1" applyFont="1" applyFill="1" applyBorder="1" applyAlignment="1">
      <alignment horizontal="center"/>
    </xf>
    <xf numFmtId="189" fontId="1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89" fontId="2" fillId="38" borderId="10" xfId="0" applyNumberFormat="1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189" fontId="1" fillId="36" borderId="0" xfId="0" applyNumberFormat="1" applyFont="1" applyFill="1" applyBorder="1" applyAlignment="1">
      <alignment/>
    </xf>
    <xf numFmtId="189" fontId="1" fillId="0" borderId="0" xfId="0" applyNumberFormat="1" applyFont="1" applyBorder="1" applyAlignment="1">
      <alignment/>
    </xf>
    <xf numFmtId="189" fontId="2" fillId="36" borderId="0" xfId="0" applyNumberFormat="1" applyFont="1" applyFill="1" applyBorder="1" applyAlignment="1">
      <alignment horizontal="center"/>
    </xf>
    <xf numFmtId="189" fontId="1" fillId="36" borderId="0" xfId="0" applyNumberFormat="1" applyFont="1" applyFill="1" applyBorder="1" applyAlignment="1">
      <alignment horizontal="center"/>
    </xf>
    <xf numFmtId="0" fontId="0" fillId="0" borderId="0" xfId="0" applyAlignment="1">
      <alignment vertical="center" wrapText="1"/>
    </xf>
    <xf numFmtId="186" fontId="2" fillId="0" borderId="0" xfId="43" applyFont="1" applyAlignment="1">
      <alignment/>
    </xf>
    <xf numFmtId="186" fontId="2" fillId="0" borderId="0" xfId="43" applyFont="1" applyAlignment="1">
      <alignment horizontal="center"/>
    </xf>
    <xf numFmtId="189" fontId="2" fillId="39" borderId="10" xfId="0" applyNumberFormat="1" applyFont="1" applyFill="1" applyBorder="1" applyAlignment="1">
      <alignment horizontal="center"/>
    </xf>
    <xf numFmtId="189" fontId="2" fillId="38" borderId="10" xfId="0" applyNumberFormat="1" applyFont="1" applyFill="1" applyBorder="1" applyAlignment="1">
      <alignment/>
    </xf>
    <xf numFmtId="189" fontId="2" fillId="40" borderId="10" xfId="0" applyNumberFormat="1" applyFont="1" applyFill="1" applyBorder="1" applyAlignment="1">
      <alignment/>
    </xf>
    <xf numFmtId="18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36" borderId="0" xfId="0" applyFont="1" applyFill="1" applyAlignment="1">
      <alignment horizontal="center"/>
    </xf>
    <xf numFmtId="0" fontId="0" fillId="36" borderId="0" xfId="0" applyFill="1" applyAlignment="1">
      <alignment vertical="center" wrapText="1"/>
    </xf>
    <xf numFmtId="0" fontId="2" fillId="0" borderId="13" xfId="0" applyFont="1" applyBorder="1" applyAlignment="1">
      <alignment/>
    </xf>
    <xf numFmtId="189" fontId="2" fillId="41" borderId="14" xfId="0" applyNumberFormat="1" applyFont="1" applyFill="1" applyBorder="1" applyAlignment="1">
      <alignment horizontal="center"/>
    </xf>
    <xf numFmtId="186" fontId="2" fillId="36" borderId="0" xfId="43" applyFont="1" applyFill="1" applyBorder="1" applyAlignment="1">
      <alignment horizontal="center"/>
    </xf>
    <xf numFmtId="0" fontId="2" fillId="0" borderId="15" xfId="0" applyFont="1" applyBorder="1" applyAlignment="1">
      <alignment/>
    </xf>
    <xf numFmtId="189" fontId="2" fillId="33" borderId="11" xfId="0" applyNumberFormat="1" applyFont="1" applyFill="1" applyBorder="1" applyAlignment="1">
      <alignment horizontal="center"/>
    </xf>
    <xf numFmtId="189" fontId="2" fillId="35" borderId="11" xfId="0" applyNumberFormat="1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189" fontId="1" fillId="0" borderId="17" xfId="0" applyNumberFormat="1" applyFont="1" applyBorder="1" applyAlignment="1">
      <alignment horizontal="center"/>
    </xf>
    <xf numFmtId="189" fontId="1" fillId="34" borderId="17" xfId="0" applyNumberFormat="1" applyFont="1" applyFill="1" applyBorder="1" applyAlignment="1">
      <alignment horizontal="center"/>
    </xf>
    <xf numFmtId="189" fontId="1" fillId="34" borderId="18" xfId="0" applyNumberFormat="1" applyFont="1" applyFill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189" fontId="2" fillId="33" borderId="20" xfId="0" applyNumberFormat="1" applyFont="1" applyFill="1" applyBorder="1" applyAlignment="1">
      <alignment horizontal="center"/>
    </xf>
    <xf numFmtId="189" fontId="2" fillId="35" borderId="20" xfId="0" applyNumberFormat="1" applyFont="1" applyFill="1" applyBorder="1" applyAlignment="1">
      <alignment horizontal="center"/>
    </xf>
    <xf numFmtId="189" fontId="1" fillId="41" borderId="21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9" fontId="1" fillId="33" borderId="17" xfId="0" applyNumberFormat="1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 vertical="center" wrapText="1"/>
    </xf>
    <xf numFmtId="0" fontId="1" fillId="41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89" fontId="2" fillId="41" borderId="21" xfId="0" applyNumberFormat="1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1" xfId="0" applyFont="1" applyFill="1" applyBorder="1" applyAlignment="1">
      <alignment/>
    </xf>
    <xf numFmtId="189" fontId="2" fillId="41" borderId="22" xfId="0" applyNumberFormat="1" applyFont="1" applyFill="1" applyBorder="1" applyAlignment="1">
      <alignment horizontal="center"/>
    </xf>
    <xf numFmtId="0" fontId="2" fillId="0" borderId="16" xfId="0" applyFont="1" applyBorder="1" applyAlignment="1">
      <alignment/>
    </xf>
    <xf numFmtId="189" fontId="2" fillId="0" borderId="17" xfId="0" applyNumberFormat="1" applyFont="1" applyBorder="1" applyAlignment="1">
      <alignment horizontal="center"/>
    </xf>
    <xf numFmtId="189" fontId="1" fillId="42" borderId="17" xfId="0" applyNumberFormat="1" applyFont="1" applyFill="1" applyBorder="1" applyAlignment="1">
      <alignment horizontal="center"/>
    </xf>
    <xf numFmtId="189" fontId="1" fillId="43" borderId="18" xfId="0" applyNumberFormat="1" applyFont="1" applyFill="1" applyBorder="1" applyAlignment="1">
      <alignment horizontal="center"/>
    </xf>
    <xf numFmtId="189" fontId="1" fillId="44" borderId="17" xfId="0" applyNumberFormat="1" applyFont="1" applyFill="1" applyBorder="1" applyAlignment="1">
      <alignment horizontal="center"/>
    </xf>
    <xf numFmtId="189" fontId="1" fillId="43" borderId="18" xfId="0" applyNumberFormat="1" applyFont="1" applyFill="1" applyBorder="1" applyAlignment="1">
      <alignment horizontal="center"/>
    </xf>
    <xf numFmtId="189" fontId="2" fillId="13" borderId="14" xfId="0" applyNumberFormat="1" applyFont="1" applyFill="1" applyBorder="1" applyAlignment="1">
      <alignment/>
    </xf>
    <xf numFmtId="189" fontId="2" fillId="38" borderId="20" xfId="0" applyNumberFormat="1" applyFont="1" applyFill="1" applyBorder="1" applyAlignment="1">
      <alignment/>
    </xf>
    <xf numFmtId="189" fontId="2" fillId="40" borderId="20" xfId="0" applyNumberFormat="1" applyFont="1" applyFill="1" applyBorder="1" applyAlignment="1">
      <alignment/>
    </xf>
    <xf numFmtId="189" fontId="2" fillId="13" borderId="21" xfId="0" applyNumberFormat="1" applyFont="1" applyFill="1" applyBorder="1" applyAlignment="1">
      <alignment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9" fontId="2" fillId="38" borderId="11" xfId="0" applyNumberFormat="1" applyFont="1" applyFill="1" applyBorder="1" applyAlignment="1">
      <alignment/>
    </xf>
    <xf numFmtId="189" fontId="2" fillId="40" borderId="11" xfId="0" applyNumberFormat="1" applyFont="1" applyFill="1" applyBorder="1" applyAlignment="1">
      <alignment/>
    </xf>
    <xf numFmtId="189" fontId="2" fillId="13" borderId="22" xfId="0" applyNumberFormat="1" applyFont="1" applyFill="1" applyBorder="1" applyAlignment="1">
      <alignment/>
    </xf>
    <xf numFmtId="189" fontId="1" fillId="0" borderId="17" xfId="0" applyNumberFormat="1" applyFont="1" applyBorder="1" applyAlignment="1">
      <alignment/>
    </xf>
    <xf numFmtId="189" fontId="1" fillId="0" borderId="18" xfId="0" applyNumberFormat="1" applyFont="1" applyBorder="1" applyAlignment="1">
      <alignment/>
    </xf>
    <xf numFmtId="189" fontId="2" fillId="34" borderId="17" xfId="0" applyNumberFormat="1" applyFont="1" applyFill="1" applyBorder="1" applyAlignment="1">
      <alignment horizontal="center"/>
    </xf>
    <xf numFmtId="189" fontId="1" fillId="0" borderId="18" xfId="0" applyNumberFormat="1" applyFont="1" applyBorder="1" applyAlignment="1">
      <alignment horizontal="center"/>
    </xf>
    <xf numFmtId="189" fontId="1" fillId="33" borderId="17" xfId="0" applyNumberFormat="1" applyFont="1" applyFill="1" applyBorder="1" applyAlignment="1">
      <alignment horizontal="center"/>
    </xf>
    <xf numFmtId="189" fontId="1" fillId="0" borderId="18" xfId="0" applyNumberFormat="1" applyFont="1" applyBorder="1" applyAlignment="1">
      <alignment horizontal="center"/>
    </xf>
    <xf numFmtId="189" fontId="1" fillId="42" borderId="17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89" fontId="0" fillId="41" borderId="14" xfId="0" applyNumberFormat="1" applyFill="1" applyBorder="1" applyAlignment="1">
      <alignment/>
    </xf>
    <xf numFmtId="0" fontId="2" fillId="0" borderId="20" xfId="0" applyFont="1" applyBorder="1" applyAlignment="1">
      <alignment horizontal="center"/>
    </xf>
    <xf numFmtId="0" fontId="2" fillId="33" borderId="20" xfId="0" applyFont="1" applyFill="1" applyBorder="1" applyAlignment="1">
      <alignment/>
    </xf>
    <xf numFmtId="189" fontId="2" fillId="33" borderId="20" xfId="0" applyNumberFormat="1" applyFont="1" applyFill="1" applyBorder="1" applyAlignment="1">
      <alignment/>
    </xf>
    <xf numFmtId="189" fontId="2" fillId="0" borderId="20" xfId="0" applyNumberFormat="1" applyFont="1" applyBorder="1" applyAlignment="1">
      <alignment/>
    </xf>
    <xf numFmtId="189" fontId="0" fillId="35" borderId="20" xfId="0" applyNumberFormat="1" applyFill="1" applyBorder="1" applyAlignment="1">
      <alignment/>
    </xf>
    <xf numFmtId="189" fontId="0" fillId="41" borderId="21" xfId="0" applyNumberForma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33" borderId="11" xfId="0" applyFont="1" applyFill="1" applyBorder="1" applyAlignment="1">
      <alignment/>
    </xf>
    <xf numFmtId="189" fontId="2" fillId="33" borderId="11" xfId="0" applyNumberFormat="1" applyFont="1" applyFill="1" applyBorder="1" applyAlignment="1">
      <alignment/>
    </xf>
    <xf numFmtId="189" fontId="2" fillId="0" borderId="11" xfId="0" applyNumberFormat="1" applyFont="1" applyBorder="1" applyAlignment="1">
      <alignment/>
    </xf>
    <xf numFmtId="189" fontId="0" fillId="35" borderId="11" xfId="0" applyNumberFormat="1" applyFill="1" applyBorder="1" applyAlignment="1">
      <alignment/>
    </xf>
    <xf numFmtId="189" fontId="0" fillId="41" borderId="22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89" fontId="1" fillId="42" borderId="17" xfId="0" applyNumberFormat="1" applyFont="1" applyFill="1" applyBorder="1" applyAlignment="1">
      <alignment/>
    </xf>
    <xf numFmtId="189" fontId="1" fillId="43" borderId="18" xfId="0" applyNumberFormat="1" applyFont="1" applyFill="1" applyBorder="1" applyAlignment="1">
      <alignment/>
    </xf>
    <xf numFmtId="189" fontId="0" fillId="35" borderId="20" xfId="0" applyNumberFormat="1" applyFont="1" applyFill="1" applyBorder="1" applyAlignment="1">
      <alignment/>
    </xf>
    <xf numFmtId="189" fontId="0" fillId="35" borderId="11" xfId="0" applyNumberFormat="1" applyFont="1" applyFill="1" applyBorder="1" applyAlignment="1">
      <alignment/>
    </xf>
    <xf numFmtId="189" fontId="1" fillId="0" borderId="17" xfId="0" applyNumberFormat="1" applyFont="1" applyBorder="1" applyAlignment="1">
      <alignment/>
    </xf>
    <xf numFmtId="0" fontId="2" fillId="33" borderId="17" xfId="0" applyFont="1" applyFill="1" applyBorder="1" applyAlignment="1">
      <alignment/>
    </xf>
    <xf numFmtId="189" fontId="1" fillId="33" borderId="17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86" fontId="1" fillId="0" borderId="0" xfId="43" applyFont="1" applyAlignment="1">
      <alignment horizontal="center"/>
    </xf>
    <xf numFmtId="186" fontId="1" fillId="36" borderId="0" xfId="43" applyFont="1" applyFill="1" applyBorder="1" applyAlignment="1">
      <alignment horizontal="center"/>
    </xf>
    <xf numFmtId="186" fontId="1" fillId="0" borderId="0" xfId="43" applyFont="1" applyBorder="1" applyAlignment="1">
      <alignment horizontal="center"/>
    </xf>
    <xf numFmtId="186" fontId="1" fillId="36" borderId="0" xfId="43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0"/>
  <sheetViews>
    <sheetView zoomScale="70" zoomScaleNormal="70" zoomScalePageLayoutView="0" workbookViewId="0" topLeftCell="A1">
      <selection activeCell="X12" sqref="X12"/>
    </sheetView>
  </sheetViews>
  <sheetFormatPr defaultColWidth="9.00390625" defaultRowHeight="12.75"/>
  <cols>
    <col min="1" max="1" width="17.50390625" style="0" customWidth="1"/>
    <col min="3" max="3" width="5.50390625" style="0" customWidth="1"/>
    <col min="4" max="5" width="5.125" style="0" customWidth="1"/>
    <col min="6" max="6" width="6.125" style="0" customWidth="1"/>
    <col min="7" max="9" width="5.125" style="0" customWidth="1"/>
    <col min="10" max="10" width="6.875" style="0" customWidth="1"/>
    <col min="11" max="11" width="5.125" style="0" customWidth="1"/>
    <col min="12" max="12" width="5.25390625" style="0" customWidth="1"/>
    <col min="13" max="13" width="5.125" style="0" customWidth="1"/>
    <col min="14" max="14" width="7.875" style="0" customWidth="1"/>
    <col min="15" max="15" width="5.50390625" style="0" customWidth="1"/>
    <col min="16" max="17" width="5.25390625" style="0" customWidth="1"/>
    <col min="18" max="18" width="7.875" style="0" customWidth="1"/>
    <col min="19" max="19" width="10.25390625" style="0" customWidth="1"/>
    <col min="20" max="20" width="12.00390625" style="0" customWidth="1"/>
  </cols>
  <sheetData>
    <row r="1" spans="1:21" ht="12.75">
      <c r="A1" s="125" t="s">
        <v>91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</row>
    <row r="2" spans="1:8" ht="13.5" thickBot="1">
      <c r="A2" s="102" t="s">
        <v>52</v>
      </c>
      <c r="H2" s="2"/>
    </row>
    <row r="3" spans="1:22" s="1" customFormat="1" ht="31.5" thickBot="1">
      <c r="A3" s="65" t="s">
        <v>0</v>
      </c>
      <c r="B3" s="90" t="s">
        <v>1</v>
      </c>
      <c r="C3" s="67">
        <v>1</v>
      </c>
      <c r="D3" s="67">
        <v>2</v>
      </c>
      <c r="E3" s="67">
        <v>3</v>
      </c>
      <c r="F3" s="68" t="s">
        <v>2</v>
      </c>
      <c r="G3" s="67">
        <v>4</v>
      </c>
      <c r="H3" s="67">
        <v>5</v>
      </c>
      <c r="I3" s="67">
        <v>6</v>
      </c>
      <c r="J3" s="68" t="s">
        <v>2</v>
      </c>
      <c r="K3" s="67">
        <v>7</v>
      </c>
      <c r="L3" s="67">
        <v>8</v>
      </c>
      <c r="M3" s="69">
        <v>9</v>
      </c>
      <c r="N3" s="70" t="s">
        <v>2</v>
      </c>
      <c r="O3" s="67">
        <v>10</v>
      </c>
      <c r="P3" s="67">
        <v>11</v>
      </c>
      <c r="Q3" s="67">
        <v>12</v>
      </c>
      <c r="R3" s="68" t="s">
        <v>2</v>
      </c>
      <c r="S3" s="90" t="s">
        <v>24</v>
      </c>
      <c r="T3" s="71" t="s">
        <v>12</v>
      </c>
      <c r="U3" s="72" t="s">
        <v>13</v>
      </c>
      <c r="V3" s="47"/>
    </row>
    <row r="4" spans="1:22" ht="15">
      <c r="A4" s="60" t="s">
        <v>3</v>
      </c>
      <c r="B4" s="104">
        <v>30</v>
      </c>
      <c r="C4" s="61"/>
      <c r="D4" s="61"/>
      <c r="E4" s="61"/>
      <c r="F4" s="105">
        <f>(C4+D4+E4)/B4*100</f>
        <v>0</v>
      </c>
      <c r="G4" s="61"/>
      <c r="H4" s="61"/>
      <c r="I4" s="61"/>
      <c r="J4" s="106">
        <f>(G4+H4+I4)/B4*100</f>
        <v>0</v>
      </c>
      <c r="K4" s="61"/>
      <c r="L4" s="61">
        <v>6</v>
      </c>
      <c r="M4" s="61">
        <v>11</v>
      </c>
      <c r="N4" s="106">
        <f>(K4+M4+L4)/B4*100</f>
        <v>56.666666666666664</v>
      </c>
      <c r="O4" s="61">
        <v>9</v>
      </c>
      <c r="P4" s="61">
        <v>4</v>
      </c>
      <c r="Q4" s="61"/>
      <c r="R4" s="106">
        <f>(O4+P4+Q4)/B4*100</f>
        <v>43.333333333333336</v>
      </c>
      <c r="S4" s="107">
        <f>(K4*K3+L4*L3+M4*M3+O4*O3+P4*P3+Q4*Q3)/B4</f>
        <v>9.366666666666667</v>
      </c>
      <c r="T4" s="108">
        <f>(C4*C3+D4*D3+E4*E3+G4*G3+H4*H3+I4*I3+K4*K3+L4*L3+M4*M3+O4*O3+P4*P3+Q4*Q3)/B4</f>
        <v>9.366666666666667</v>
      </c>
      <c r="U4" s="109">
        <f>(K4+L4+M4+O4+P4+Q4)/B4*100</f>
        <v>100</v>
      </c>
      <c r="V4" s="33"/>
    </row>
    <row r="5" spans="1:22" ht="15">
      <c r="A5" s="49" t="s">
        <v>4</v>
      </c>
      <c r="B5" s="26">
        <v>30</v>
      </c>
      <c r="C5" s="3"/>
      <c r="D5" s="3"/>
      <c r="E5" s="3"/>
      <c r="F5" s="4">
        <f>(C5+D5+E5)/B5*100</f>
        <v>0</v>
      </c>
      <c r="G5" s="3"/>
      <c r="H5" s="3"/>
      <c r="I5" s="3"/>
      <c r="J5" s="16">
        <f>(G5+H5+I5)/B5*100</f>
        <v>0</v>
      </c>
      <c r="K5" s="3"/>
      <c r="L5" s="3"/>
      <c r="M5" s="3">
        <v>3</v>
      </c>
      <c r="N5" s="16">
        <f>(K5+M5+L5)/B5*100</f>
        <v>10</v>
      </c>
      <c r="O5" s="3">
        <v>17</v>
      </c>
      <c r="P5" s="3">
        <v>10</v>
      </c>
      <c r="Q5" s="3"/>
      <c r="R5" s="16">
        <f>(O5+P5+Q5)/B5*100</f>
        <v>90</v>
      </c>
      <c r="S5" s="13">
        <f>(K5*K3+L5*L3+M5*M3+O5*O3+P5*P3+Q5*Q3)/B5</f>
        <v>10.233333333333333</v>
      </c>
      <c r="T5" s="12">
        <f>(C5*C3+D5*D3+E5*E3+G5*G3+H5*H3+I5*I3+K5*K3+L5*L3+M5*M3+O5*O3+P5*P3+Q5*Q3)/B5</f>
        <v>10.233333333333333</v>
      </c>
      <c r="U5" s="103">
        <f>(K5+L5+M5+O5+P5+Q5)/B5*100</f>
        <v>100</v>
      </c>
      <c r="V5" s="33"/>
    </row>
    <row r="6" spans="1:22" ht="15">
      <c r="A6" s="49" t="s">
        <v>5</v>
      </c>
      <c r="B6" s="26">
        <v>30</v>
      </c>
      <c r="C6" s="3"/>
      <c r="D6" s="3"/>
      <c r="E6" s="3"/>
      <c r="F6" s="4">
        <f>(C6+D6+E6)/B6*100</f>
        <v>0</v>
      </c>
      <c r="G6" s="3"/>
      <c r="H6" s="3"/>
      <c r="I6" s="3"/>
      <c r="J6" s="16">
        <f>(G6+H6+I6)/B6*100</f>
        <v>0</v>
      </c>
      <c r="K6" s="3"/>
      <c r="L6" s="3">
        <v>1</v>
      </c>
      <c r="M6" s="3">
        <v>7</v>
      </c>
      <c r="N6" s="16">
        <f>(K6+M6+L6)/B6*100</f>
        <v>26.666666666666668</v>
      </c>
      <c r="O6" s="3">
        <v>12</v>
      </c>
      <c r="P6" s="3">
        <v>8</v>
      </c>
      <c r="Q6" s="3">
        <v>2</v>
      </c>
      <c r="R6" s="16">
        <f>(O6+P6+Q6)/B6*100</f>
        <v>73.33333333333333</v>
      </c>
      <c r="S6" s="13">
        <f>(K6*K3+L6*L3+M6*M3+O6*O3+P6*P3+Q6*Q3)/B6</f>
        <v>10.1</v>
      </c>
      <c r="T6" s="12">
        <f>(C6*C3+D6*D3+E6*E3+G6*G3+H6*H3+I6*I3+K6*K3+L6*L3+M6*M3+O6*O3+P6*P3+Q6*Q3)/B6</f>
        <v>10.1</v>
      </c>
      <c r="U6" s="103">
        <f>(K6+L6+M6+O6+P6+Q6)/B6*100</f>
        <v>100</v>
      </c>
      <c r="V6" s="33"/>
    </row>
    <row r="7" spans="1:22" ht="15">
      <c r="A7" s="49" t="s">
        <v>6</v>
      </c>
      <c r="B7" s="26">
        <v>30</v>
      </c>
      <c r="C7" s="3"/>
      <c r="D7" s="3"/>
      <c r="E7" s="3"/>
      <c r="F7" s="4">
        <f>(C7+D7+E7)/B7*100</f>
        <v>0</v>
      </c>
      <c r="G7" s="3"/>
      <c r="H7" s="3"/>
      <c r="I7" s="3"/>
      <c r="J7" s="16">
        <f>(G7+H7+I7)/B7*100</f>
        <v>0</v>
      </c>
      <c r="K7" s="3"/>
      <c r="L7" s="3">
        <v>2</v>
      </c>
      <c r="M7" s="3">
        <v>13</v>
      </c>
      <c r="N7" s="16">
        <f>(K7+M7+L7)/B7*100</f>
        <v>50</v>
      </c>
      <c r="O7" s="3">
        <v>8</v>
      </c>
      <c r="P7" s="3">
        <v>7</v>
      </c>
      <c r="Q7" s="3"/>
      <c r="R7" s="16">
        <f>(O7+P7+Q7)/B7*100</f>
        <v>50</v>
      </c>
      <c r="S7" s="13">
        <f>(K7*K3+L7*L3+M7*M3+O7*O3+P7*P3+Q7*Q3)/B7</f>
        <v>9.666666666666666</v>
      </c>
      <c r="T7" s="12">
        <f>(C7*C3+D7*D3+E7*E3+G7*G3+H7*H3+I7*I3+K7*K3+L7*L3+M7*M3+O7*O3+P7*P3+Q7*Q3)/B7</f>
        <v>9.666666666666666</v>
      </c>
      <c r="U7" s="103">
        <f>(K7+L7+M7+O7+P7+Q7)/B7*100</f>
        <v>100</v>
      </c>
      <c r="V7" s="33"/>
    </row>
    <row r="8" spans="1:22" ht="15.75" thickBot="1">
      <c r="A8" s="52" t="s">
        <v>7</v>
      </c>
      <c r="B8" s="110">
        <v>30</v>
      </c>
      <c r="C8" s="11"/>
      <c r="D8" s="11"/>
      <c r="E8" s="11"/>
      <c r="F8" s="111">
        <f>(C8+D8+E8)/B8*100</f>
        <v>0</v>
      </c>
      <c r="G8" s="11"/>
      <c r="H8" s="11"/>
      <c r="I8" s="11"/>
      <c r="J8" s="112">
        <f>(G8+H8+I8)/B8*100</f>
        <v>0</v>
      </c>
      <c r="K8" s="11"/>
      <c r="L8" s="11">
        <v>1</v>
      </c>
      <c r="M8" s="11">
        <v>13</v>
      </c>
      <c r="N8" s="112">
        <f>(K8+M8+L8)/B8*100</f>
        <v>46.666666666666664</v>
      </c>
      <c r="O8" s="11">
        <v>14</v>
      </c>
      <c r="P8" s="11">
        <v>2</v>
      </c>
      <c r="Q8" s="11"/>
      <c r="R8" s="112">
        <f>(O8+P8+Q8)/B8*100</f>
        <v>53.333333333333336</v>
      </c>
      <c r="S8" s="113">
        <f>(K8*K3+L8*L3+M8*M3+O8*O3+P8*P3+Q8*Q3)/B8</f>
        <v>9.566666666666666</v>
      </c>
      <c r="T8" s="114">
        <f>(C8*C3+D8*D3+E8*E3+G8*G3+H8*H3+I8*I3+K8*K3+L8*L3+M8*M3+O8*O3+P8*P3+Q8*Q3)/B8</f>
        <v>9.566666666666666</v>
      </c>
      <c r="U8" s="115">
        <f>(K8+L8+M8+O8+P8+Q8)/B8*100</f>
        <v>100</v>
      </c>
      <c r="V8" s="33"/>
    </row>
    <row r="9" spans="1:22" ht="15.75" thickBot="1">
      <c r="A9" s="116"/>
      <c r="B9" s="117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118">
        <f>AVERAGE(T4:T8)</f>
        <v>9.786666666666667</v>
      </c>
      <c r="U9" s="119">
        <f>AVERAGE(U4:U8)</f>
        <v>100</v>
      </c>
      <c r="V9" s="33"/>
    </row>
    <row r="10" spans="1:22" ht="15">
      <c r="A10" s="5"/>
      <c r="B10" s="5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35"/>
      <c r="U10" s="35"/>
      <c r="V10" s="33"/>
    </row>
    <row r="11" spans="1:22" ht="12.75">
      <c r="A11" s="125" t="s">
        <v>92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33"/>
    </row>
    <row r="12" spans="1:22" ht="13.5" thickBot="1">
      <c r="A12" s="102" t="s">
        <v>51</v>
      </c>
      <c r="H12" s="2"/>
      <c r="V12" s="33"/>
    </row>
    <row r="13" spans="1:22" ht="31.5" thickBot="1">
      <c r="A13" s="65" t="s">
        <v>0</v>
      </c>
      <c r="B13" s="90" t="s">
        <v>1</v>
      </c>
      <c r="C13" s="67">
        <v>1</v>
      </c>
      <c r="D13" s="67">
        <v>2</v>
      </c>
      <c r="E13" s="67">
        <v>3</v>
      </c>
      <c r="F13" s="68" t="s">
        <v>2</v>
      </c>
      <c r="G13" s="67">
        <v>4</v>
      </c>
      <c r="H13" s="67">
        <v>5</v>
      </c>
      <c r="I13" s="67">
        <v>6</v>
      </c>
      <c r="J13" s="68" t="s">
        <v>2</v>
      </c>
      <c r="K13" s="67">
        <v>7</v>
      </c>
      <c r="L13" s="67">
        <v>8</v>
      </c>
      <c r="M13" s="69">
        <v>9</v>
      </c>
      <c r="N13" s="70" t="s">
        <v>2</v>
      </c>
      <c r="O13" s="67">
        <v>10</v>
      </c>
      <c r="P13" s="67">
        <v>11</v>
      </c>
      <c r="Q13" s="67">
        <v>12</v>
      </c>
      <c r="R13" s="68" t="s">
        <v>2</v>
      </c>
      <c r="S13" s="90" t="s">
        <v>24</v>
      </c>
      <c r="T13" s="71" t="s">
        <v>12</v>
      </c>
      <c r="U13" s="72" t="s">
        <v>13</v>
      </c>
      <c r="V13" s="33"/>
    </row>
    <row r="14" spans="1:22" ht="15">
      <c r="A14" s="60" t="s">
        <v>3</v>
      </c>
      <c r="B14" s="104">
        <v>30</v>
      </c>
      <c r="C14" s="61"/>
      <c r="D14" s="61"/>
      <c r="E14" s="61"/>
      <c r="F14" s="105">
        <f>(C14+D14+E14)/B14*100</f>
        <v>0</v>
      </c>
      <c r="G14" s="61"/>
      <c r="H14" s="61"/>
      <c r="I14" s="61">
        <v>3</v>
      </c>
      <c r="J14" s="106">
        <f>(G14+H14+I14)/B14*100</f>
        <v>10</v>
      </c>
      <c r="K14" s="61">
        <v>1</v>
      </c>
      <c r="L14" s="61">
        <v>5</v>
      </c>
      <c r="M14" s="61">
        <v>10</v>
      </c>
      <c r="N14" s="106">
        <f>(K14+L14+M14)/B14*100</f>
        <v>53.333333333333336</v>
      </c>
      <c r="O14" s="61">
        <v>9</v>
      </c>
      <c r="P14" s="61">
        <v>2</v>
      </c>
      <c r="Q14" s="61"/>
      <c r="R14" s="106">
        <f>(O14+P14+Q14)/B14*100</f>
        <v>36.666666666666664</v>
      </c>
      <c r="S14" s="107">
        <f>(K14*K13+L14*L13+M14*M13+O14*O13+P14*P13+Q14*Q13)/B14</f>
        <v>8.3</v>
      </c>
      <c r="T14" s="120">
        <f>AVERAGE(C14*C13+D14*D13+E14*E13+G14*G13+H14*H13+I14*I13+K14*K13+L14*L13+M14*M13+O14*O13+P14*P13+Q14*Q13)/B14</f>
        <v>8.9</v>
      </c>
      <c r="U14" s="109">
        <f>(Q14+P14+O14+M14+L14+K14)/B14*100</f>
        <v>90</v>
      </c>
      <c r="V14" s="33"/>
    </row>
    <row r="15" spans="1:22" ht="15">
      <c r="A15" s="49" t="s">
        <v>4</v>
      </c>
      <c r="B15" s="26">
        <v>30</v>
      </c>
      <c r="C15" s="3"/>
      <c r="D15" s="3"/>
      <c r="E15" s="3"/>
      <c r="F15" s="4">
        <f>(C15+D15+E15)/B15*100</f>
        <v>0</v>
      </c>
      <c r="G15" s="3"/>
      <c r="H15" s="3"/>
      <c r="I15" s="3">
        <v>2</v>
      </c>
      <c r="J15" s="16">
        <f>(G15+H15+I15)/B15*100</f>
        <v>6.666666666666667</v>
      </c>
      <c r="K15" s="3">
        <v>2</v>
      </c>
      <c r="L15" s="3">
        <v>2</v>
      </c>
      <c r="M15" s="3">
        <v>8</v>
      </c>
      <c r="N15" s="16">
        <f>(K15+L15+M15)/B15*100</f>
        <v>40</v>
      </c>
      <c r="O15" s="3">
        <v>13</v>
      </c>
      <c r="P15" s="3">
        <v>3</v>
      </c>
      <c r="Q15" s="3"/>
      <c r="R15" s="16">
        <f>(O15+P15+Q15)/B15*100</f>
        <v>53.333333333333336</v>
      </c>
      <c r="S15" s="13">
        <f>(K15*K13+L15*L13+M15*M13+O15*O13+P15*P13+Q15*Q13)/B15</f>
        <v>8.833333333333334</v>
      </c>
      <c r="T15" s="15">
        <f>(C14+C13*1+D15*D13+E15*E13+G15*G13+H15*H13+I15*I13+K15*K13+L15*L13+M15*M13+O15*O13+P15*P13+Q15*Q13)/B15</f>
        <v>9.266666666666667</v>
      </c>
      <c r="U15" s="103">
        <f>(Q15+P15+O15+M15+L15+K15)/B15*100</f>
        <v>93.33333333333333</v>
      </c>
      <c r="V15" s="33"/>
    </row>
    <row r="16" spans="1:22" ht="15">
      <c r="A16" s="49" t="s">
        <v>5</v>
      </c>
      <c r="B16" s="26">
        <v>30</v>
      </c>
      <c r="C16" s="3"/>
      <c r="D16" s="3"/>
      <c r="E16" s="3"/>
      <c r="F16" s="4">
        <f>(C16+D16+E16)/B16*100</f>
        <v>0</v>
      </c>
      <c r="G16" s="3">
        <v>3</v>
      </c>
      <c r="H16" s="3"/>
      <c r="I16" s="3">
        <v>1</v>
      </c>
      <c r="J16" s="16">
        <f>(G16+H16+I16)/B16*100</f>
        <v>13.333333333333334</v>
      </c>
      <c r="K16" s="3"/>
      <c r="L16" s="3">
        <v>3</v>
      </c>
      <c r="M16" s="3">
        <v>5</v>
      </c>
      <c r="N16" s="16">
        <f>(K16+L16+M16)/B16*100</f>
        <v>26.666666666666668</v>
      </c>
      <c r="O16" s="3">
        <v>10</v>
      </c>
      <c r="P16" s="3">
        <v>8</v>
      </c>
      <c r="Q16" s="3"/>
      <c r="R16" s="16">
        <f>(O16+P16+Q16)/B16*100</f>
        <v>60</v>
      </c>
      <c r="S16" s="13">
        <f>(K16*K13+L16*L13+M16*M13+O16*O13+P16*P13+Q16*Q13)/B16</f>
        <v>8.566666666666666</v>
      </c>
      <c r="T16" s="14">
        <f>(C16*C13+D16*D13+E16*E13+G16*G13+H16*H13+I16*I13+K16*K13+L16*L13+M16*M13+O16*O13+P16*P13+Q16*Q13)/B16</f>
        <v>9.166666666666666</v>
      </c>
      <c r="U16" s="103">
        <f>(Q16+P16+O16+M16+L16+K16)/B16*100</f>
        <v>86.66666666666667</v>
      </c>
      <c r="V16" s="33"/>
    </row>
    <row r="17" spans="1:23" ht="15">
      <c r="A17" s="49" t="s">
        <v>6</v>
      </c>
      <c r="B17" s="26">
        <v>30</v>
      </c>
      <c r="C17" s="3"/>
      <c r="D17" s="3"/>
      <c r="E17" s="3"/>
      <c r="F17" s="4">
        <f>(C17+D17+E17)/B17*100</f>
        <v>0</v>
      </c>
      <c r="G17" s="3"/>
      <c r="H17" s="3"/>
      <c r="I17" s="3">
        <v>3</v>
      </c>
      <c r="J17" s="16">
        <f>(G17+H17+I17)/B17*100</f>
        <v>10</v>
      </c>
      <c r="K17" s="3">
        <v>1</v>
      </c>
      <c r="L17" s="3">
        <v>4</v>
      </c>
      <c r="M17" s="3">
        <v>12</v>
      </c>
      <c r="N17" s="16">
        <f>(K17+L17+M17)/B17*100</f>
        <v>56.666666666666664</v>
      </c>
      <c r="O17" s="3">
        <v>8</v>
      </c>
      <c r="P17" s="3">
        <v>2</v>
      </c>
      <c r="Q17" s="3"/>
      <c r="R17" s="16">
        <f>(O17+P17+Q17)/B17*100</f>
        <v>33.33333333333333</v>
      </c>
      <c r="S17" s="13">
        <f>(I17*I13+K17*K13+L17*L13+M17*M13+O17*O13+P17*P13+Q17*Q13)/B17</f>
        <v>8.9</v>
      </c>
      <c r="T17" s="23">
        <f>(C17*C13+D17*D13+E17*E13+G17*G13+H17*H13+I17*I13+K17*K13+L17*L13+M17*M13+O17*O13+P17*P13+Q17*Q13)/B17</f>
        <v>8.9</v>
      </c>
      <c r="U17" s="103">
        <f>(Q17+P17+O17+M17+L17+K17)/B17*100</f>
        <v>90</v>
      </c>
      <c r="V17" s="33"/>
      <c r="W17" s="46"/>
    </row>
    <row r="18" spans="1:22" ht="15.75" thickBot="1">
      <c r="A18" s="52" t="s">
        <v>7</v>
      </c>
      <c r="B18" s="110">
        <v>30</v>
      </c>
      <c r="C18" s="11"/>
      <c r="D18" s="11"/>
      <c r="E18" s="11"/>
      <c r="F18" s="111">
        <f>(C18+D18+E18)/B18*100</f>
        <v>0</v>
      </c>
      <c r="G18" s="11"/>
      <c r="H18" s="11"/>
      <c r="I18" s="11">
        <v>1</v>
      </c>
      <c r="J18" s="112">
        <f>(G18+H18+I18)/B18*100</f>
        <v>3.3333333333333335</v>
      </c>
      <c r="K18" s="11">
        <v>3</v>
      </c>
      <c r="L18" s="11">
        <v>3</v>
      </c>
      <c r="M18" s="11">
        <v>11</v>
      </c>
      <c r="N18" s="112">
        <f>(K18+L18+M18)/B18*100</f>
        <v>56.666666666666664</v>
      </c>
      <c r="O18" s="11">
        <v>9</v>
      </c>
      <c r="P18" s="11">
        <v>3</v>
      </c>
      <c r="Q18" s="11"/>
      <c r="R18" s="112">
        <f>(O18+P18+Q18)/B18*100</f>
        <v>40</v>
      </c>
      <c r="S18" s="113">
        <f>(K18*K13+L18*L13+M18*M13+O18*O13+P18*P13+Q18*Q13)/B18</f>
        <v>8.9</v>
      </c>
      <c r="T18" s="121">
        <f>(C18*C13+D18*D13+E18*E13+G18*G13+H18*H13+I18*I13+K18*K13+L18*L13+M18*M13+O18*O13+P18*P13+Q18*Q13)/B18</f>
        <v>9.1</v>
      </c>
      <c r="U18" s="115">
        <f>(Q18+P18+O18+M18+L18+K18)/B18*100</f>
        <v>96.66666666666667</v>
      </c>
      <c r="V18" s="33"/>
    </row>
    <row r="19" spans="1:22" ht="15.75" thickBot="1">
      <c r="A19" s="116"/>
      <c r="B19" s="117"/>
      <c r="C19" s="75"/>
      <c r="D19" s="75"/>
      <c r="E19" s="75"/>
      <c r="F19" s="75"/>
      <c r="G19" s="75"/>
      <c r="H19" s="75"/>
      <c r="I19" s="75"/>
      <c r="J19" s="122">
        <f>AVERAGE(J14:J18)</f>
        <v>8.666666666666668</v>
      </c>
      <c r="K19" s="75"/>
      <c r="L19" s="75"/>
      <c r="M19" s="75"/>
      <c r="N19" s="122">
        <f>AVERAGE(N14:N18)</f>
        <v>46.66666666666667</v>
      </c>
      <c r="O19" s="75"/>
      <c r="P19" s="75"/>
      <c r="Q19" s="75"/>
      <c r="R19" s="122">
        <f>AVERAGE(R14:R18)</f>
        <v>44.666666666666664</v>
      </c>
      <c r="S19" s="122">
        <f>AVERAGE(S14:S18)</f>
        <v>8.7</v>
      </c>
      <c r="T19" s="118">
        <f>AVERAGE(T14:T18)</f>
        <v>9.066666666666666</v>
      </c>
      <c r="U19" s="119">
        <f>AVERAGE(U14:U18)</f>
        <v>91.33333333333334</v>
      </c>
      <c r="V19" s="33"/>
    </row>
    <row r="20" spans="1:22" ht="15">
      <c r="A20" s="5"/>
      <c r="B20" s="5"/>
      <c r="C20" s="10"/>
      <c r="D20" s="10"/>
      <c r="E20" s="10"/>
      <c r="F20" s="10"/>
      <c r="G20" s="10"/>
      <c r="H20" s="10"/>
      <c r="I20" s="10"/>
      <c r="J20" s="36"/>
      <c r="K20" s="10"/>
      <c r="L20" s="10"/>
      <c r="M20" s="10"/>
      <c r="N20" s="36"/>
      <c r="O20" s="10"/>
      <c r="P20" s="10"/>
      <c r="Q20" s="10"/>
      <c r="R20" s="36"/>
      <c r="S20" s="36"/>
      <c r="T20" s="35"/>
      <c r="U20" s="35"/>
      <c r="V20" s="33"/>
    </row>
    <row r="21" spans="1:22" ht="12.75">
      <c r="A21" s="125" t="s">
        <v>93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33"/>
    </row>
    <row r="22" spans="1:22" ht="13.5" thickBot="1">
      <c r="A22" s="102" t="s">
        <v>41</v>
      </c>
      <c r="H22" s="2"/>
      <c r="V22" s="33"/>
    </row>
    <row r="23" spans="1:22" ht="31.5" thickBot="1">
      <c r="A23" s="65" t="s">
        <v>0</v>
      </c>
      <c r="B23" s="90" t="s">
        <v>1</v>
      </c>
      <c r="C23" s="67">
        <v>1</v>
      </c>
      <c r="D23" s="67">
        <v>2</v>
      </c>
      <c r="E23" s="67"/>
      <c r="F23" s="68"/>
      <c r="G23" s="67"/>
      <c r="H23" s="67"/>
      <c r="I23" s="67"/>
      <c r="J23" s="68"/>
      <c r="K23" s="67"/>
      <c r="L23" s="67">
        <v>8</v>
      </c>
      <c r="M23" s="69">
        <v>9</v>
      </c>
      <c r="N23" s="70" t="s">
        <v>2</v>
      </c>
      <c r="O23" s="67">
        <v>10</v>
      </c>
      <c r="P23" s="67">
        <v>11</v>
      </c>
      <c r="Q23" s="67">
        <v>12</v>
      </c>
      <c r="R23" s="68" t="s">
        <v>2</v>
      </c>
      <c r="S23" s="90" t="s">
        <v>24</v>
      </c>
      <c r="T23" s="71" t="s">
        <v>12</v>
      </c>
      <c r="U23" s="72" t="s">
        <v>13</v>
      </c>
      <c r="V23" s="33"/>
    </row>
    <row r="24" spans="1:22" ht="15">
      <c r="A24" s="60" t="s">
        <v>3</v>
      </c>
      <c r="B24" s="104">
        <v>30</v>
      </c>
      <c r="C24" s="61"/>
      <c r="D24" s="61"/>
      <c r="E24" s="61"/>
      <c r="F24" s="105">
        <f>(C24+D24+E24)/B24*100</f>
        <v>0</v>
      </c>
      <c r="G24" s="61"/>
      <c r="H24" s="61"/>
      <c r="I24" s="61"/>
      <c r="J24" s="106">
        <f>(G24+H24+I24)/B24*100</f>
        <v>0</v>
      </c>
      <c r="K24" s="61">
        <v>3</v>
      </c>
      <c r="L24" s="61">
        <v>4</v>
      </c>
      <c r="M24" s="61">
        <v>10</v>
      </c>
      <c r="N24" s="106">
        <f>(K24+M24+L24)/B24*100</f>
        <v>56.666666666666664</v>
      </c>
      <c r="O24" s="61">
        <v>8</v>
      </c>
      <c r="P24" s="61">
        <v>5</v>
      </c>
      <c r="Q24" s="61"/>
      <c r="R24" s="106">
        <f>(O24+P24+Q24)/B24*100</f>
        <v>43.333333333333336</v>
      </c>
      <c r="S24" s="107">
        <f>(K24*K23+L24*L23+M24*M23+O24*O23+P24*P23+Q24*Q23)/B24</f>
        <v>8.566666666666666</v>
      </c>
      <c r="T24" s="108">
        <f>(C24*$C$23+D24*$D$23+E24*$E$23+G24*$G$23+H24*$H$23+I24*$I$23+K24*$K$23+L24*$L$23+M24*$M$23+O24*$O$23+P24*$P$23+Q24*$Q$23)/B24</f>
        <v>8.566666666666666</v>
      </c>
      <c r="U24" s="109">
        <f>(K24+L24+M24+O24+P24+Q24)/B24*100</f>
        <v>100</v>
      </c>
      <c r="V24" s="33"/>
    </row>
    <row r="25" spans="1:22" ht="15">
      <c r="A25" s="49" t="s">
        <v>4</v>
      </c>
      <c r="B25" s="26">
        <v>30</v>
      </c>
      <c r="C25" s="3"/>
      <c r="D25" s="3"/>
      <c r="E25" s="3"/>
      <c r="F25" s="4">
        <f>(C25+D25+E25)/B25*100</f>
        <v>0</v>
      </c>
      <c r="G25" s="3"/>
      <c r="H25" s="3"/>
      <c r="I25" s="3"/>
      <c r="J25" s="16">
        <f>(G25+H25+I25)/B25*100</f>
        <v>0</v>
      </c>
      <c r="K25" s="3"/>
      <c r="L25" s="3">
        <v>4</v>
      </c>
      <c r="M25" s="3">
        <v>7</v>
      </c>
      <c r="N25" s="16">
        <f>(K25+M25+L25)/B25*100</f>
        <v>36.666666666666664</v>
      </c>
      <c r="O25" s="3">
        <v>5</v>
      </c>
      <c r="P25" s="3">
        <v>9</v>
      </c>
      <c r="Q25" s="3">
        <v>5</v>
      </c>
      <c r="R25" s="16">
        <f>(O25+P25+Q25)/B25*100</f>
        <v>63.33333333333333</v>
      </c>
      <c r="S25" s="13">
        <f>(K25*K23+L25*L23+M25*M23+O25*O23+P25*P23+Q25*Q23)/B25</f>
        <v>10.133333333333333</v>
      </c>
      <c r="T25" s="12">
        <f>(C25*$C$23+D25*$D$23+E25*$E$23+G25*$G$23+H25*$H$23+I25*$I$23+K25*$K$23+L25*$L$23+M25*$M$23+O25*$O$23+P25*$P$23+Q25*$Q$23)/B25</f>
        <v>10.133333333333333</v>
      </c>
      <c r="U25" s="103">
        <f>(K25+L25+M25+O25+P25+Q25)/B25*100</f>
        <v>100</v>
      </c>
      <c r="V25" s="33"/>
    </row>
    <row r="26" spans="1:22" ht="15">
      <c r="A26" s="49" t="s">
        <v>5</v>
      </c>
      <c r="B26" s="26">
        <v>30</v>
      </c>
      <c r="C26" s="3"/>
      <c r="D26" s="3"/>
      <c r="E26" s="3"/>
      <c r="F26" s="4">
        <f>(C26+D26+E26)/B26*100</f>
        <v>0</v>
      </c>
      <c r="G26" s="3"/>
      <c r="H26" s="3">
        <v>3</v>
      </c>
      <c r="I26" s="3">
        <v>1</v>
      </c>
      <c r="J26" s="16">
        <f>(G26+H26+I26)/B26*100</f>
        <v>13.333333333333334</v>
      </c>
      <c r="K26" s="3">
        <v>2</v>
      </c>
      <c r="L26" s="3">
        <v>2</v>
      </c>
      <c r="M26" s="3">
        <v>5</v>
      </c>
      <c r="N26" s="16">
        <f>(K26+M26+L26)/B26*100</f>
        <v>30</v>
      </c>
      <c r="O26" s="3">
        <v>11</v>
      </c>
      <c r="P26" s="3">
        <v>6</v>
      </c>
      <c r="Q26" s="3"/>
      <c r="R26" s="16">
        <f>(O26+P26+Q26)/B26*100</f>
        <v>56.666666666666664</v>
      </c>
      <c r="S26" s="13">
        <f>(K26*K23+L26*L23+M26*M23+O26*O23+P26*P23+Q26*Q23)/B26</f>
        <v>7.9</v>
      </c>
      <c r="T26" s="12">
        <f>(C26*$C$23+D26*$D$23+E26*$E$23+G26*$G$23+H26*$H$23+I26*$I$23+K26*$K$23+L26*$L$23+M26*$M$23+O26*$O$23+P26*$P$23+Q26*$Q$23)/B26</f>
        <v>7.9</v>
      </c>
      <c r="U26" s="103">
        <f>(K26+L26+M26+O26+P26+Q26)/B26*100</f>
        <v>86.66666666666667</v>
      </c>
      <c r="V26" s="33"/>
    </row>
    <row r="27" spans="1:22" ht="15">
      <c r="A27" s="49" t="s">
        <v>6</v>
      </c>
      <c r="B27" s="26">
        <v>30</v>
      </c>
      <c r="C27" s="3"/>
      <c r="D27" s="3"/>
      <c r="E27" s="3"/>
      <c r="F27" s="4">
        <f>(C27+D27+E27)/B27*100</f>
        <v>0</v>
      </c>
      <c r="G27" s="3"/>
      <c r="H27" s="3"/>
      <c r="I27" s="3"/>
      <c r="J27" s="16">
        <f>(G27+H27+I27)/B27*100</f>
        <v>0</v>
      </c>
      <c r="K27" s="3">
        <v>2</v>
      </c>
      <c r="L27" s="3">
        <v>1</v>
      </c>
      <c r="M27" s="3">
        <v>12</v>
      </c>
      <c r="N27" s="16">
        <f>(K27+M27+L27)/B27*100</f>
        <v>50</v>
      </c>
      <c r="O27" s="3">
        <v>10</v>
      </c>
      <c r="P27" s="3">
        <v>5</v>
      </c>
      <c r="Q27" s="3"/>
      <c r="R27" s="16">
        <f>(O27+P27+Q27)/B27*100</f>
        <v>50</v>
      </c>
      <c r="S27" s="13">
        <f>(K27*K23+L27*L23+M27*M23+O27*O23+P27*P23+Q27*Q23)/B27</f>
        <v>9.033333333333333</v>
      </c>
      <c r="T27" s="12">
        <f>(C27*$C$23+D27*$D$23+E27*$E$23+G27*$G$23+H27*$H$23+I27*$I$23+K27*$K$23+L27*$L$23+M27*$M$23+O27*$O$23+P27*$P$23+Q27*$Q$23)/B27</f>
        <v>9.033333333333333</v>
      </c>
      <c r="U27" s="103">
        <f>(K27+L27+M27+O27+P27+Q27)/B27*100</f>
        <v>100</v>
      </c>
      <c r="V27" s="33"/>
    </row>
    <row r="28" spans="1:22" ht="15.75" thickBot="1">
      <c r="A28" s="52" t="s">
        <v>7</v>
      </c>
      <c r="B28" s="110">
        <v>30</v>
      </c>
      <c r="C28" s="11"/>
      <c r="D28" s="11"/>
      <c r="E28" s="11"/>
      <c r="F28" s="111">
        <f>(C28+D28+E28)/B28*100</f>
        <v>0</v>
      </c>
      <c r="G28" s="11"/>
      <c r="H28" s="11"/>
      <c r="I28" s="11"/>
      <c r="J28" s="112">
        <f>(G28+H28+I28)/B28*100</f>
        <v>0</v>
      </c>
      <c r="K28" s="11">
        <v>1</v>
      </c>
      <c r="L28" s="11">
        <v>2</v>
      </c>
      <c r="M28" s="11">
        <v>5</v>
      </c>
      <c r="N28" s="112">
        <f>(K28+M28+L28)/B28*100</f>
        <v>26.666666666666668</v>
      </c>
      <c r="O28" s="11">
        <v>14</v>
      </c>
      <c r="P28" s="11">
        <v>8</v>
      </c>
      <c r="Q28" s="11"/>
      <c r="R28" s="112">
        <f>(O28+P28+Q28)/B28*100</f>
        <v>73.33333333333333</v>
      </c>
      <c r="S28" s="113">
        <f>(K28*K23+L28*L23+M28*M23+O28*O23+P28*P23+Q28*Q23)/B28</f>
        <v>9.633333333333333</v>
      </c>
      <c r="T28" s="114">
        <f>(C28*$C$23+D28*$D$23+E28*$E$23+G28*$G$23+H28*$H$23+I28*$I$23+K28*$K$23+L28*$L$23+M28*$M$23+O28*$O$23+P28*$P$23+Q28*$Q$23)/B28</f>
        <v>9.633333333333333</v>
      </c>
      <c r="U28" s="115">
        <f>(K28+L28+M28+O28+P28+Q28)/B28*100</f>
        <v>100</v>
      </c>
      <c r="V28" s="33"/>
    </row>
    <row r="29" spans="1:22" ht="15.75" thickBot="1">
      <c r="A29" s="78"/>
      <c r="B29" s="75"/>
      <c r="C29" s="75"/>
      <c r="D29" s="75"/>
      <c r="E29" s="75"/>
      <c r="F29" s="123"/>
      <c r="G29" s="75"/>
      <c r="H29" s="75"/>
      <c r="I29" s="75"/>
      <c r="J29" s="124">
        <f>AVERAGE(J24:J28)</f>
        <v>2.666666666666667</v>
      </c>
      <c r="K29" s="75"/>
      <c r="L29" s="75"/>
      <c r="M29" s="75"/>
      <c r="N29" s="124">
        <f>AVERAGE(N24:N28)</f>
        <v>39.99999999999999</v>
      </c>
      <c r="O29" s="75"/>
      <c r="P29" s="75"/>
      <c r="Q29" s="75"/>
      <c r="R29" s="124">
        <f>AVERAGE(R24:R28)</f>
        <v>57.33333333333333</v>
      </c>
      <c r="S29" s="122">
        <f>AVERAGE(S24:S28)</f>
        <v>9.053333333333333</v>
      </c>
      <c r="T29" s="118">
        <f>AVERAGE(T24:T28)</f>
        <v>9.053333333333333</v>
      </c>
      <c r="U29" s="119">
        <f>AVERAGE(U24:U29)</f>
        <v>97.33333333333334</v>
      </c>
      <c r="V29" s="33"/>
    </row>
    <row r="30" ht="12">
      <c r="V30" s="33"/>
    </row>
    <row r="31" ht="12">
      <c r="V31" s="33"/>
    </row>
    <row r="32" spans="1:22" ht="12.75">
      <c r="A32" s="125" t="s">
        <v>94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33"/>
    </row>
    <row r="33" spans="1:22" ht="13.5" thickBot="1">
      <c r="A33" s="102" t="s">
        <v>50</v>
      </c>
      <c r="H33" s="2"/>
      <c r="V33" s="33"/>
    </row>
    <row r="34" spans="1:22" ht="31.5" thickBot="1">
      <c r="A34" s="65" t="s">
        <v>0</v>
      </c>
      <c r="B34" s="90" t="s">
        <v>1</v>
      </c>
      <c r="C34" s="67">
        <v>1</v>
      </c>
      <c r="D34" s="67">
        <v>2</v>
      </c>
      <c r="E34" s="67">
        <v>3</v>
      </c>
      <c r="F34" s="68" t="s">
        <v>2</v>
      </c>
      <c r="G34" s="67">
        <v>4</v>
      </c>
      <c r="H34" s="67">
        <v>5</v>
      </c>
      <c r="I34" s="67">
        <v>6</v>
      </c>
      <c r="J34" s="68" t="s">
        <v>2</v>
      </c>
      <c r="K34" s="67">
        <v>7</v>
      </c>
      <c r="L34" s="67">
        <v>8</v>
      </c>
      <c r="M34" s="69">
        <v>9</v>
      </c>
      <c r="N34" s="70" t="s">
        <v>2</v>
      </c>
      <c r="O34" s="67">
        <v>10</v>
      </c>
      <c r="P34" s="67">
        <v>11</v>
      </c>
      <c r="Q34" s="67">
        <v>12</v>
      </c>
      <c r="R34" s="68" t="s">
        <v>2</v>
      </c>
      <c r="S34" s="90" t="s">
        <v>24</v>
      </c>
      <c r="T34" s="71" t="s">
        <v>12</v>
      </c>
      <c r="U34" s="72" t="s">
        <v>13</v>
      </c>
      <c r="V34" s="33"/>
    </row>
    <row r="35" spans="1:22" ht="15">
      <c r="A35" s="60" t="s">
        <v>3</v>
      </c>
      <c r="B35" s="104">
        <v>28</v>
      </c>
      <c r="C35" s="61"/>
      <c r="D35" s="61"/>
      <c r="E35" s="61"/>
      <c r="F35" s="105">
        <f>(C35+D35+E35)/B35*100</f>
        <v>0</v>
      </c>
      <c r="G35" s="61"/>
      <c r="H35" s="61"/>
      <c r="I35" s="61">
        <v>2</v>
      </c>
      <c r="J35" s="106">
        <f>(G35+H35+I35)/B35*100</f>
        <v>7.142857142857142</v>
      </c>
      <c r="K35" s="61">
        <v>3</v>
      </c>
      <c r="L35" s="61">
        <v>4</v>
      </c>
      <c r="M35" s="61">
        <v>8</v>
      </c>
      <c r="N35" s="106">
        <f>(K35+M35+L35)/B35*100</f>
        <v>53.57142857142857</v>
      </c>
      <c r="O35" s="61">
        <v>8</v>
      </c>
      <c r="P35" s="61">
        <v>3</v>
      </c>
      <c r="Q35" s="61"/>
      <c r="R35" s="106">
        <f>(O35+P35+Q35)/B35*100</f>
        <v>39.285714285714285</v>
      </c>
      <c r="S35" s="107">
        <f>(K35*K34+L35*L34+M35*M34+O35*O34+P35*P34+Q35*Q34)/B35</f>
        <v>8.5</v>
      </c>
      <c r="T35" s="108">
        <f>(C35*C34+D35*D34+E35*E34+G35*G34+H35*H34+I35*I34+K35*K34+L35*L34+M35*M34+O35*O34+P35*P34+Q35*Q34)/B35</f>
        <v>8.928571428571429</v>
      </c>
      <c r="U35" s="109">
        <f>(K35+L35+M35+O35+P35+Q35)/B35*100</f>
        <v>92.85714285714286</v>
      </c>
      <c r="V35" s="33"/>
    </row>
    <row r="36" spans="1:22" ht="15">
      <c r="A36" s="49" t="s">
        <v>4</v>
      </c>
      <c r="B36" s="26">
        <v>28</v>
      </c>
      <c r="C36" s="3"/>
      <c r="D36" s="3"/>
      <c r="E36" s="3"/>
      <c r="F36" s="4">
        <f>(C36+D36+E36)/B36*100</f>
        <v>0</v>
      </c>
      <c r="G36" s="3"/>
      <c r="H36" s="3"/>
      <c r="I36" s="3"/>
      <c r="J36" s="16">
        <f>(G36+H36+I36)/B36*100</f>
        <v>0</v>
      </c>
      <c r="K36" s="3">
        <v>1</v>
      </c>
      <c r="L36" s="3">
        <v>1</v>
      </c>
      <c r="M36" s="3">
        <v>6</v>
      </c>
      <c r="N36" s="16">
        <f>(K36+M36+L36)/B36*100</f>
        <v>28.57142857142857</v>
      </c>
      <c r="O36" s="3">
        <v>8</v>
      </c>
      <c r="P36" s="3">
        <v>12</v>
      </c>
      <c r="Q36" s="3"/>
      <c r="R36" s="16">
        <f>(O36+P36+Q36)/B36*100</f>
        <v>71.42857142857143</v>
      </c>
      <c r="S36" s="13">
        <f>(K36*K34+L36*L34+M36*M34+O36*O34+P36*P34+Q36*Q34)/B36</f>
        <v>10.035714285714286</v>
      </c>
      <c r="T36" s="12">
        <f>(C36*C34+D36*D34+E36*E34+G36*G34+H36*H34+I36*I34+K36*K34+L36*L34+M36*M34+O36*O34+P36*P34+Q36*Q34)/B36</f>
        <v>10.035714285714286</v>
      </c>
      <c r="U36" s="103">
        <f>(K36+L36+M36+O36+P36+Q36)/B36*100</f>
        <v>100</v>
      </c>
      <c r="V36" s="33"/>
    </row>
    <row r="37" spans="1:22" ht="15">
      <c r="A37" s="49" t="s">
        <v>5</v>
      </c>
      <c r="B37" s="26">
        <v>28</v>
      </c>
      <c r="C37" s="3"/>
      <c r="D37" s="3"/>
      <c r="E37" s="3"/>
      <c r="F37" s="4">
        <f>(C37+D37+E37)/B37*100</f>
        <v>0</v>
      </c>
      <c r="G37" s="3"/>
      <c r="H37" s="3"/>
      <c r="I37" s="3"/>
      <c r="J37" s="16">
        <f>(G37+H37+I37)/B37*100</f>
        <v>0</v>
      </c>
      <c r="K37" s="3">
        <v>3</v>
      </c>
      <c r="L37" s="3">
        <v>2</v>
      </c>
      <c r="M37" s="3">
        <v>8</v>
      </c>
      <c r="N37" s="16">
        <f>(K37+M37+L37)/B37*100</f>
        <v>46.42857142857143</v>
      </c>
      <c r="O37" s="3">
        <v>9</v>
      </c>
      <c r="P37" s="3">
        <v>6</v>
      </c>
      <c r="Q37" s="3"/>
      <c r="R37" s="16">
        <f>(O37+P37+Q37)/B37*100</f>
        <v>53.57142857142857</v>
      </c>
      <c r="S37" s="13">
        <f>(K37*K34+L37*L34+M37*M34+O37*O34+P37*P34+Q37*Q34)/B37</f>
        <v>9.464285714285714</v>
      </c>
      <c r="T37" s="12">
        <f>(C37*C34+D37*D34+E37*E34+G37*G34+H37*H34+I37*I34+K37*K34+L37*L34+M37*M34+O37*O34+P37*P34+Q37*Q34)/B37</f>
        <v>9.464285714285714</v>
      </c>
      <c r="U37" s="103">
        <f>(K37+L37+M37+O37+P37+Q37)/B37*100</f>
        <v>100</v>
      </c>
      <c r="V37" s="33"/>
    </row>
    <row r="38" spans="1:22" ht="15">
      <c r="A38" s="49" t="s">
        <v>6</v>
      </c>
      <c r="B38" s="26">
        <v>28</v>
      </c>
      <c r="C38" s="3"/>
      <c r="D38" s="3"/>
      <c r="E38" s="3"/>
      <c r="F38" s="4">
        <f>(C38+D38+E38)/B38*100</f>
        <v>0</v>
      </c>
      <c r="G38" s="3"/>
      <c r="H38" s="3"/>
      <c r="I38" s="3">
        <v>3</v>
      </c>
      <c r="J38" s="16">
        <f>(G38+H38+I38)/B38*100</f>
        <v>10.714285714285714</v>
      </c>
      <c r="K38" s="3">
        <v>2</v>
      </c>
      <c r="L38" s="3">
        <v>4</v>
      </c>
      <c r="M38" s="3">
        <v>10</v>
      </c>
      <c r="N38" s="16">
        <f>(K38+M38+L38)/B38*100</f>
        <v>57.14285714285714</v>
      </c>
      <c r="O38" s="3">
        <v>9</v>
      </c>
      <c r="P38" s="3"/>
      <c r="Q38" s="3"/>
      <c r="R38" s="16">
        <f>(O38+P38+Q38)/B38*100</f>
        <v>32.142857142857146</v>
      </c>
      <c r="S38" s="13">
        <f>(K38*K34+L38*L34+M38*M34+O38*O34+P38*P34+Q38*Q34)/B38</f>
        <v>8.071428571428571</v>
      </c>
      <c r="T38" s="12">
        <f>(C38*C34+D38*D34+E38*E34+G38*G34+H38*H34+I38*I34+K38*K34+L38*L34+M38*M34+O38*O34+P38*P34+Q38*Q34)/B38</f>
        <v>8.714285714285714</v>
      </c>
      <c r="U38" s="103">
        <f>(K38+L38+M38+O38+P38+Q38)/B38*100</f>
        <v>89.28571428571429</v>
      </c>
      <c r="V38" s="33"/>
    </row>
    <row r="39" spans="1:22" ht="15.75" thickBot="1">
      <c r="A39" s="52" t="s">
        <v>7</v>
      </c>
      <c r="B39" s="110">
        <v>28</v>
      </c>
      <c r="C39" s="11"/>
      <c r="D39" s="11"/>
      <c r="E39" s="11"/>
      <c r="F39" s="111">
        <f>(C39+D39+E39)/B39*100</f>
        <v>0</v>
      </c>
      <c r="G39" s="11"/>
      <c r="H39" s="11"/>
      <c r="I39" s="11">
        <v>1</v>
      </c>
      <c r="J39" s="112">
        <f>(G39+H39+I39)/B39*100</f>
        <v>3.571428571428571</v>
      </c>
      <c r="K39" s="11"/>
      <c r="L39" s="11">
        <v>3</v>
      </c>
      <c r="M39" s="11">
        <v>8</v>
      </c>
      <c r="N39" s="112">
        <f>(K39+M39+L39)/B39*100</f>
        <v>39.285714285714285</v>
      </c>
      <c r="O39" s="11">
        <v>11</v>
      </c>
      <c r="P39" s="11">
        <v>5</v>
      </c>
      <c r="Q39" s="11"/>
      <c r="R39" s="112">
        <f>(O39+P39+Q39)/B39*100</f>
        <v>57.14285714285714</v>
      </c>
      <c r="S39" s="113">
        <f>(K39*K34+L39*L34+M39*M34+O39*O34+P39*P34+Q39*Q34)/B39</f>
        <v>9.321428571428571</v>
      </c>
      <c r="T39" s="114">
        <f>(C39*C34+D39*D34+E39*E34+G39*G34+H39*H34+I39*I34+K39*K34+L39*L34+M39*M34+O39*O34+P39*P34+Q39*Q34)/B39</f>
        <v>9.535714285714286</v>
      </c>
      <c r="U39" s="115">
        <f>(K39+L39+M39+O39+P39+Q39)/B39*100</f>
        <v>96.42857142857143</v>
      </c>
      <c r="V39" s="33"/>
    </row>
    <row r="40" spans="1:22" ht="15.75" thickBot="1">
      <c r="A40" s="78"/>
      <c r="B40" s="75"/>
      <c r="C40" s="75"/>
      <c r="D40" s="75"/>
      <c r="E40" s="75"/>
      <c r="F40" s="123"/>
      <c r="G40" s="75"/>
      <c r="H40" s="75"/>
      <c r="I40" s="75"/>
      <c r="J40" s="124">
        <f>AVERAGE(J35:J39)</f>
        <v>4.285714285714285</v>
      </c>
      <c r="K40" s="75"/>
      <c r="L40" s="75"/>
      <c r="M40" s="75"/>
      <c r="N40" s="124">
        <f>AVERAGE(N35:N39)</f>
        <v>44.99999999999999</v>
      </c>
      <c r="O40" s="75"/>
      <c r="P40" s="75"/>
      <c r="Q40" s="75"/>
      <c r="R40" s="124">
        <f>AVERAGE(R35:R39)</f>
        <v>50.71428571428571</v>
      </c>
      <c r="S40" s="122">
        <f>AVERAGE(S35:S39)</f>
        <v>9.078571428571427</v>
      </c>
      <c r="T40" s="118">
        <f>AVERAGE(T35:T39)</f>
        <v>9.335714285714285</v>
      </c>
      <c r="U40" s="119">
        <f>AVERAGE(U35:U40)</f>
        <v>95.71428571428572</v>
      </c>
      <c r="V40" s="33"/>
    </row>
    <row r="41" spans="21:22" ht="15.75" customHeight="1">
      <c r="U41" s="17"/>
      <c r="V41" s="33"/>
    </row>
    <row r="42" ht="15.75" customHeight="1">
      <c r="V42" s="33"/>
    </row>
    <row r="43" spans="1:22" ht="12.75">
      <c r="A43" s="125" t="s">
        <v>95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33"/>
    </row>
    <row r="44" spans="1:22" ht="13.5" thickBot="1">
      <c r="A44" s="102" t="s">
        <v>46</v>
      </c>
      <c r="H44" s="2"/>
      <c r="V44" s="33"/>
    </row>
    <row r="45" spans="1:22" ht="31.5" thickBot="1">
      <c r="A45" s="65" t="s">
        <v>0</v>
      </c>
      <c r="B45" s="90" t="s">
        <v>1</v>
      </c>
      <c r="C45" s="67">
        <v>1</v>
      </c>
      <c r="D45" s="67">
        <v>2</v>
      </c>
      <c r="E45" s="67">
        <v>3</v>
      </c>
      <c r="F45" s="68" t="s">
        <v>2</v>
      </c>
      <c r="G45" s="67">
        <v>4</v>
      </c>
      <c r="H45" s="67">
        <v>5</v>
      </c>
      <c r="I45" s="67">
        <v>6</v>
      </c>
      <c r="J45" s="68" t="s">
        <v>2</v>
      </c>
      <c r="K45" s="67">
        <v>7</v>
      </c>
      <c r="L45" s="67">
        <v>8</v>
      </c>
      <c r="M45" s="69">
        <v>9</v>
      </c>
      <c r="N45" s="70" t="s">
        <v>2</v>
      </c>
      <c r="O45" s="67">
        <v>10</v>
      </c>
      <c r="P45" s="67">
        <v>11</v>
      </c>
      <c r="Q45" s="67">
        <v>12</v>
      </c>
      <c r="R45" s="68" t="s">
        <v>2</v>
      </c>
      <c r="S45" s="90" t="s">
        <v>24</v>
      </c>
      <c r="T45" s="71" t="s">
        <v>12</v>
      </c>
      <c r="U45" s="72" t="s">
        <v>13</v>
      </c>
      <c r="V45" s="33"/>
    </row>
    <row r="46" spans="1:22" ht="15">
      <c r="A46" s="60" t="s">
        <v>3</v>
      </c>
      <c r="B46" s="104">
        <v>22</v>
      </c>
      <c r="C46" s="61"/>
      <c r="D46" s="61"/>
      <c r="E46" s="61"/>
      <c r="F46" s="105">
        <f>(C46+D46+E46)/B46*100</f>
        <v>0</v>
      </c>
      <c r="G46" s="61">
        <v>1</v>
      </c>
      <c r="H46" s="61"/>
      <c r="I46" s="61">
        <v>1</v>
      </c>
      <c r="J46" s="106">
        <f>(G46+H46+I46)/B46*100</f>
        <v>9.090909090909092</v>
      </c>
      <c r="K46" s="61">
        <v>3</v>
      </c>
      <c r="L46" s="61">
        <v>4</v>
      </c>
      <c r="M46" s="61">
        <v>4</v>
      </c>
      <c r="N46" s="106">
        <f>(K46+M46+L46)/B46*100</f>
        <v>50</v>
      </c>
      <c r="O46" s="61">
        <v>5</v>
      </c>
      <c r="P46" s="61">
        <v>3</v>
      </c>
      <c r="Q46" s="61">
        <v>1</v>
      </c>
      <c r="R46" s="106">
        <f>(O46+P46+Q46)/B46*100</f>
        <v>40.909090909090914</v>
      </c>
      <c r="S46" s="107">
        <f>(K46*K45+L46*L45+M46*M45+O46*O45+P46*P45+Q46*Q45)/B46</f>
        <v>8.363636363636363</v>
      </c>
      <c r="T46" s="108">
        <f>(C46*C45+D46*D45+E46*E45+G46*G45+H46*H45+I46*I45+K46*K45+L46*L45+M46*M45+O46*O45+P46*P45+Q46*Q45)/B46</f>
        <v>8.818181818181818</v>
      </c>
      <c r="U46" s="109">
        <f>(K46+L46+M46+O46+P46+Q46)/B46*100</f>
        <v>90.9090909090909</v>
      </c>
      <c r="V46" s="33"/>
    </row>
    <row r="47" spans="1:22" ht="15">
      <c r="A47" s="49" t="s">
        <v>4</v>
      </c>
      <c r="B47" s="26">
        <v>22</v>
      </c>
      <c r="C47" s="3"/>
      <c r="D47" s="3"/>
      <c r="E47" s="3"/>
      <c r="F47" s="4">
        <f>(C47+D47+E47)/B47*100</f>
        <v>0</v>
      </c>
      <c r="G47" s="3">
        <v>1</v>
      </c>
      <c r="H47" s="3"/>
      <c r="I47" s="3"/>
      <c r="J47" s="16">
        <f>(G47+H47+I47)/B47*100</f>
        <v>4.545454545454546</v>
      </c>
      <c r="K47" s="3">
        <v>1</v>
      </c>
      <c r="L47" s="3">
        <v>1</v>
      </c>
      <c r="M47" s="3">
        <v>5</v>
      </c>
      <c r="N47" s="16">
        <f>(K47+M47+L47)/B47*100</f>
        <v>31.818181818181817</v>
      </c>
      <c r="O47" s="3">
        <v>1</v>
      </c>
      <c r="P47" s="3">
        <v>10</v>
      </c>
      <c r="Q47" s="3">
        <v>3</v>
      </c>
      <c r="R47" s="16">
        <f>(O47+P47+Q47)/B47*100</f>
        <v>63.63636363636363</v>
      </c>
      <c r="S47" s="13">
        <f>(K47*K45+L47*L45+M47*M45+O47*O45+P47*P45+Q47*Q45)/B47</f>
        <v>9.818181818181818</v>
      </c>
      <c r="T47" s="12">
        <f>(C47*C45+D47*D45+E47*E45+G47*G45+H47*H45+I47*I45+K47*K45+L47*L45+M47*M45+O47*O45+P47*P45+Q47*Q45)/B47</f>
        <v>10</v>
      </c>
      <c r="U47" s="103">
        <f>(K47+L47+M47+O47+P47+Q47)/B47*100</f>
        <v>95.45454545454545</v>
      </c>
      <c r="V47" s="33"/>
    </row>
    <row r="48" spans="1:22" ht="15">
      <c r="A48" s="49" t="s">
        <v>5</v>
      </c>
      <c r="B48" s="26">
        <v>22</v>
      </c>
      <c r="C48" s="3"/>
      <c r="D48" s="3"/>
      <c r="E48" s="3">
        <v>2</v>
      </c>
      <c r="F48" s="4">
        <f>(C48+D48+E48)/B48*100</f>
        <v>9.090909090909092</v>
      </c>
      <c r="G48" s="3"/>
      <c r="H48" s="3"/>
      <c r="I48" s="3"/>
      <c r="J48" s="16">
        <f>(G48+H48+I48)/B48*100</f>
        <v>0</v>
      </c>
      <c r="K48" s="3">
        <v>2</v>
      </c>
      <c r="L48" s="3">
        <v>3</v>
      </c>
      <c r="M48" s="3">
        <v>4</v>
      </c>
      <c r="N48" s="16">
        <f>(K48+M48+L48)/B48*100</f>
        <v>40.909090909090914</v>
      </c>
      <c r="O48" s="3">
        <v>2</v>
      </c>
      <c r="P48" s="3">
        <v>9</v>
      </c>
      <c r="Q48" s="3"/>
      <c r="R48" s="16">
        <f>(O48+P48+Q48)/B48*100</f>
        <v>50</v>
      </c>
      <c r="S48" s="13">
        <f>(K48*K45+L48*L45+M48*M45+O48*O45+P48*P45+Q48*Q45)/B48</f>
        <v>8.772727272727273</v>
      </c>
      <c r="T48" s="12">
        <f>(C48*C45+D48*D45+E48*E45+G48*G45+H48*H45+I48*I45+K48*K45+L48*L45+M48*M45+O48*O45+P48*P45+Q48*Q45)/B48</f>
        <v>9.045454545454545</v>
      </c>
      <c r="U48" s="103">
        <f>(K48+L48+M48+O48+P48+Q48)/B48*100</f>
        <v>90.9090909090909</v>
      </c>
      <c r="V48" s="33"/>
    </row>
    <row r="49" spans="1:22" ht="15">
      <c r="A49" s="49" t="s">
        <v>6</v>
      </c>
      <c r="B49" s="26">
        <v>22</v>
      </c>
      <c r="C49" s="3"/>
      <c r="D49" s="3"/>
      <c r="E49" s="3"/>
      <c r="F49" s="4">
        <f>(C49+D49+E49)/B49*100</f>
        <v>0</v>
      </c>
      <c r="G49" s="3">
        <v>1</v>
      </c>
      <c r="H49" s="3">
        <v>1</v>
      </c>
      <c r="I49" s="3">
        <v>2</v>
      </c>
      <c r="J49" s="16">
        <f>(G49+H49+I49)/B49*100</f>
        <v>18.181818181818183</v>
      </c>
      <c r="K49" s="3">
        <v>4</v>
      </c>
      <c r="L49" s="3">
        <v>1</v>
      </c>
      <c r="M49" s="3">
        <v>1</v>
      </c>
      <c r="N49" s="16">
        <f>(K49+M49+L49)/B49*100</f>
        <v>27.27272727272727</v>
      </c>
      <c r="O49" s="3">
        <v>5</v>
      </c>
      <c r="P49" s="3">
        <v>6</v>
      </c>
      <c r="Q49" s="3">
        <v>1</v>
      </c>
      <c r="R49" s="16">
        <f>(O49+P49+Q49)/B49*100</f>
        <v>54.54545454545454</v>
      </c>
      <c r="S49" s="13">
        <f>(K49*K45+L49*L45+M49*M45+O49*O45+P49*P45+Q49*Q45)/B49</f>
        <v>7.863636363636363</v>
      </c>
      <c r="T49" s="12">
        <f>(C49*C45+D49*D45+E49*E45+G49*G45+H49*H45+I49*I45+K49*K45+L49*L45+M49*M45+O49*O45+P49*P45+Q49*Q45)/B49</f>
        <v>8.818181818181818</v>
      </c>
      <c r="U49" s="103">
        <f>(K49+L49+M49+O49+P49+Q49)/B49*100</f>
        <v>81.81818181818183</v>
      </c>
      <c r="V49" s="33"/>
    </row>
    <row r="50" spans="1:22" ht="15.75" thickBot="1">
      <c r="A50" s="52" t="s">
        <v>7</v>
      </c>
      <c r="B50" s="110">
        <v>22</v>
      </c>
      <c r="C50" s="11"/>
      <c r="D50" s="11"/>
      <c r="E50" s="11"/>
      <c r="F50" s="111">
        <f>(C50+D50+E50)/B50*100</f>
        <v>0</v>
      </c>
      <c r="G50" s="11"/>
      <c r="H50" s="11">
        <v>1</v>
      </c>
      <c r="I50" s="11"/>
      <c r="J50" s="112">
        <f>(G50+H50+I50)/B50*100</f>
        <v>4.545454545454546</v>
      </c>
      <c r="K50" s="11">
        <v>1</v>
      </c>
      <c r="L50" s="11">
        <v>2</v>
      </c>
      <c r="M50" s="11">
        <v>7</v>
      </c>
      <c r="N50" s="112">
        <f>(K50+M50+L50)/B50*100</f>
        <v>45.45454545454545</v>
      </c>
      <c r="O50" s="11">
        <v>8</v>
      </c>
      <c r="P50" s="11">
        <v>2</v>
      </c>
      <c r="Q50" s="11">
        <v>1</v>
      </c>
      <c r="R50" s="112">
        <f>(O50+P50+Q50)/B50*100</f>
        <v>50</v>
      </c>
      <c r="S50" s="113">
        <f>(K50*K45+L50*L45+M50*M45+O50*O45+P50*P45+Q50*Q45)/B50</f>
        <v>9.090909090909092</v>
      </c>
      <c r="T50" s="114">
        <f>(C50*C45+D50*D45+E50*E45+G50*G45+H50*H45+I50*I45+K50*K45+L50*L45+M50*M45+O50*O45+P50*P45+Q50*Q45)/B50</f>
        <v>9.318181818181818</v>
      </c>
      <c r="U50" s="115">
        <f>(K50+L50+M50+O50+P50+Q50)/B50*100</f>
        <v>95.45454545454545</v>
      </c>
      <c r="V50" s="33"/>
    </row>
    <row r="51" spans="1:22" ht="15.75" thickBot="1">
      <c r="A51" s="78"/>
      <c r="B51" s="75"/>
      <c r="C51" s="75"/>
      <c r="D51" s="75"/>
      <c r="E51" s="75"/>
      <c r="F51" s="123"/>
      <c r="G51" s="75"/>
      <c r="H51" s="75"/>
      <c r="I51" s="75"/>
      <c r="J51" s="124">
        <f>AVERAGE(J46:J50)</f>
        <v>7.272727272727273</v>
      </c>
      <c r="K51" s="75"/>
      <c r="L51" s="75"/>
      <c r="M51" s="75"/>
      <c r="N51" s="124">
        <f>AVERAGE(N46:N50)</f>
        <v>39.090909090909086</v>
      </c>
      <c r="O51" s="75"/>
      <c r="P51" s="75"/>
      <c r="Q51" s="75"/>
      <c r="R51" s="124">
        <f>AVERAGE(R46:R50)</f>
        <v>51.81818181818183</v>
      </c>
      <c r="S51" s="122">
        <f>AVERAGE(S46:S50)</f>
        <v>8.781818181818181</v>
      </c>
      <c r="T51" s="118">
        <f>AVERAGE(T46:T50)</f>
        <v>9.200000000000001</v>
      </c>
      <c r="U51" s="119">
        <f>AVERAGE(U46:U51)</f>
        <v>90.9090909090909</v>
      </c>
      <c r="V51" s="33"/>
    </row>
    <row r="52" ht="12">
      <c r="V52" s="33"/>
    </row>
    <row r="53" ht="12">
      <c r="V53" s="33"/>
    </row>
    <row r="54" ht="12">
      <c r="V54" s="33"/>
    </row>
    <row r="55" ht="12">
      <c r="V55" s="33"/>
    </row>
    <row r="56" ht="12">
      <c r="V56" s="33"/>
    </row>
    <row r="57" ht="12">
      <c r="V57" s="33"/>
    </row>
    <row r="58" ht="12">
      <c r="V58" s="33"/>
    </row>
    <row r="59" ht="12">
      <c r="V59" s="33"/>
    </row>
    <row r="100" spans="1:21" ht="15">
      <c r="A100" s="5"/>
      <c r="B100" s="5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29"/>
      <c r="U100" s="29"/>
    </row>
  </sheetData>
  <sheetProtection/>
  <mergeCells count="5">
    <mergeCell ref="A1:U1"/>
    <mergeCell ref="A11:U11"/>
    <mergeCell ref="A21:U21"/>
    <mergeCell ref="A32:U32"/>
    <mergeCell ref="A43:U43"/>
  </mergeCells>
  <printOptions/>
  <pageMargins left="0.75" right="0.75" top="1" bottom="1" header="0.5" footer="0.5"/>
  <pageSetup fitToHeight="1" fitToWidth="1" horizontalDpi="600" verticalDpi="600" orientation="landscape" paperSize="9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A16" sqref="AA16"/>
    </sheetView>
  </sheetViews>
  <sheetFormatPr defaultColWidth="9.00390625" defaultRowHeight="12.75"/>
  <cols>
    <col min="1" max="1" width="26.00390625" style="0" bestFit="1" customWidth="1"/>
    <col min="3" max="3" width="4.875" style="0" customWidth="1"/>
    <col min="4" max="4" width="5.25390625" style="0" customWidth="1"/>
    <col min="5" max="5" width="6.00390625" style="0" customWidth="1"/>
    <col min="7" max="7" width="5.50390625" style="0" customWidth="1"/>
    <col min="8" max="8" width="5.125" style="0" customWidth="1"/>
    <col min="9" max="9" width="5.00390625" style="0" customWidth="1"/>
    <col min="11" max="11" width="5.875" style="0" customWidth="1"/>
    <col min="12" max="12" width="5.125" style="0" customWidth="1"/>
    <col min="13" max="13" width="5.50390625" style="0" customWidth="1"/>
    <col min="15" max="15" width="5.875" style="0" customWidth="1"/>
    <col min="16" max="16" width="6.00390625" style="0" customWidth="1"/>
    <col min="17" max="17" width="6.125" style="0" customWidth="1"/>
    <col min="19" max="19" width="13.75390625" style="0" customWidth="1"/>
  </cols>
  <sheetData>
    <row r="1" spans="1:20" ht="15">
      <c r="A1" s="126" t="s">
        <v>80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</row>
    <row r="2" spans="1:20" ht="15.75" thickBot="1">
      <c r="A2" s="9" t="s">
        <v>49</v>
      </c>
      <c r="B2" s="6"/>
      <c r="C2" s="6"/>
      <c r="D2" s="6"/>
      <c r="E2" s="6"/>
      <c r="F2" s="37"/>
      <c r="G2" s="6"/>
      <c r="H2" s="6"/>
      <c r="I2" s="6"/>
      <c r="J2" s="7"/>
      <c r="K2" s="6"/>
      <c r="L2" s="6"/>
      <c r="M2" s="6"/>
      <c r="N2" s="7"/>
      <c r="O2" s="6"/>
      <c r="P2" s="6"/>
      <c r="Q2" s="6"/>
      <c r="R2" s="7"/>
      <c r="S2" s="7"/>
      <c r="T2" s="7"/>
    </row>
    <row r="3" spans="1:20" ht="37.5" thickBot="1">
      <c r="A3" s="65" t="s">
        <v>0</v>
      </c>
      <c r="B3" s="66" t="s">
        <v>1</v>
      </c>
      <c r="C3" s="67">
        <v>1</v>
      </c>
      <c r="D3" s="67">
        <v>2</v>
      </c>
      <c r="E3" s="67">
        <v>3</v>
      </c>
      <c r="F3" s="68" t="s">
        <v>2</v>
      </c>
      <c r="G3" s="67">
        <v>4</v>
      </c>
      <c r="H3" s="67">
        <v>5</v>
      </c>
      <c r="I3" s="67">
        <v>6</v>
      </c>
      <c r="J3" s="68" t="s">
        <v>2</v>
      </c>
      <c r="K3" s="67">
        <v>7</v>
      </c>
      <c r="L3" s="67">
        <v>8</v>
      </c>
      <c r="M3" s="69">
        <v>9</v>
      </c>
      <c r="N3" s="70" t="s">
        <v>2</v>
      </c>
      <c r="O3" s="67">
        <v>10</v>
      </c>
      <c r="P3" s="67">
        <v>11</v>
      </c>
      <c r="Q3" s="67">
        <v>12</v>
      </c>
      <c r="R3" s="68" t="s">
        <v>2</v>
      </c>
      <c r="S3" s="71" t="s">
        <v>12</v>
      </c>
      <c r="T3" s="72" t="s">
        <v>13</v>
      </c>
    </row>
    <row r="4" spans="1:20" ht="15">
      <c r="A4" s="60" t="s">
        <v>3</v>
      </c>
      <c r="B4" s="61">
        <v>32</v>
      </c>
      <c r="C4" s="61"/>
      <c r="D4" s="61"/>
      <c r="E4" s="61"/>
      <c r="F4" s="62">
        <f aca="true" t="shared" si="0" ref="F4:F9">(C4+D4+E4)/B4*100</f>
        <v>0</v>
      </c>
      <c r="G4" s="61"/>
      <c r="H4" s="61"/>
      <c r="I4" s="61">
        <v>1</v>
      </c>
      <c r="J4" s="62">
        <f aca="true" t="shared" si="1" ref="J4:J16">(G4+H4+I4)/B4*100</f>
        <v>3.125</v>
      </c>
      <c r="K4" s="61">
        <v>2</v>
      </c>
      <c r="L4" s="61">
        <v>4</v>
      </c>
      <c r="M4" s="61">
        <v>3</v>
      </c>
      <c r="N4" s="62">
        <f aca="true" t="shared" si="2" ref="N4:N9">(K4+L4+M4)/B4*100</f>
        <v>28.125</v>
      </c>
      <c r="O4" s="61">
        <v>11</v>
      </c>
      <c r="P4" s="61">
        <v>8</v>
      </c>
      <c r="Q4" s="61">
        <v>3</v>
      </c>
      <c r="R4" s="62">
        <f aca="true" t="shared" si="3" ref="R4:R9">(O4+P4+Q4)/B4*100</f>
        <v>68.75</v>
      </c>
      <c r="S4" s="63">
        <f>(C4*C3+D4*D3+E4*E3+G4*G3+H4*H3+I4*I3+K4*K3+L4*L3+M4*M3+O4*O3+P4*P3+Q4*Q3)/B4</f>
        <v>9.78125</v>
      </c>
      <c r="T4" s="74">
        <f aca="true" t="shared" si="4" ref="T4:T16">(K4+L4+M4+O4+P4+Q4)/B4*100</f>
        <v>96.875</v>
      </c>
    </row>
    <row r="5" spans="1:20" ht="15">
      <c r="A5" s="49" t="s">
        <v>14</v>
      </c>
      <c r="B5" s="3">
        <v>32</v>
      </c>
      <c r="C5" s="3"/>
      <c r="D5" s="3"/>
      <c r="E5" s="3"/>
      <c r="F5" s="18">
        <f t="shared" si="0"/>
        <v>0</v>
      </c>
      <c r="G5" s="3">
        <v>1</v>
      </c>
      <c r="H5" s="3"/>
      <c r="I5" s="3">
        <v>4</v>
      </c>
      <c r="J5" s="18">
        <f t="shared" si="1"/>
        <v>15.625</v>
      </c>
      <c r="K5" s="3">
        <v>1</v>
      </c>
      <c r="L5" s="3">
        <v>6</v>
      </c>
      <c r="M5" s="3">
        <v>8</v>
      </c>
      <c r="N5" s="18">
        <f t="shared" si="2"/>
        <v>46.875</v>
      </c>
      <c r="O5" s="3">
        <v>9</v>
      </c>
      <c r="P5" s="3">
        <v>3</v>
      </c>
      <c r="Q5" s="3"/>
      <c r="R5" s="18">
        <f t="shared" si="3"/>
        <v>37.5</v>
      </c>
      <c r="S5" s="20">
        <f>(C5*C3+D5*D3+E5*E3+G5*G3+H5*H3+I5*I3+K5*K3+L5*L3+M5*M3+O5*O3+P5*P3+Q5*Q3)/B5</f>
        <v>8.6875</v>
      </c>
      <c r="T5" s="74">
        <f t="shared" si="4"/>
        <v>84.375</v>
      </c>
    </row>
    <row r="6" spans="1:20" ht="15">
      <c r="A6" s="49" t="s">
        <v>22</v>
      </c>
      <c r="B6" s="3">
        <v>32</v>
      </c>
      <c r="C6" s="3"/>
      <c r="D6" s="3"/>
      <c r="E6" s="3"/>
      <c r="F6" s="18">
        <f t="shared" si="0"/>
        <v>0</v>
      </c>
      <c r="G6" s="3"/>
      <c r="H6" s="3">
        <v>1</v>
      </c>
      <c r="I6" s="3">
        <v>1</v>
      </c>
      <c r="J6" s="18">
        <f t="shared" si="1"/>
        <v>6.25</v>
      </c>
      <c r="K6" s="3"/>
      <c r="L6" s="3">
        <v>2</v>
      </c>
      <c r="M6" s="3">
        <v>9</v>
      </c>
      <c r="N6" s="18">
        <f t="shared" si="2"/>
        <v>34.375</v>
      </c>
      <c r="O6" s="3">
        <v>13</v>
      </c>
      <c r="P6" s="3">
        <v>6</v>
      </c>
      <c r="Q6" s="3"/>
      <c r="R6" s="18">
        <f t="shared" si="3"/>
        <v>59.375</v>
      </c>
      <c r="S6" s="20">
        <f>(C6*C3+D6*D3+E6*E3+G6*G3+H6*H3+I6*I3+K6*K3+L6*L3+M6*M3+O6*O3+P6*P3+Q6*Q3)/B6</f>
        <v>9.5</v>
      </c>
      <c r="T6" s="74">
        <f t="shared" si="4"/>
        <v>93.75</v>
      </c>
    </row>
    <row r="7" spans="1:20" ht="15">
      <c r="A7" s="49" t="s">
        <v>36</v>
      </c>
      <c r="B7" s="3">
        <v>32</v>
      </c>
      <c r="C7" s="3"/>
      <c r="D7" s="3"/>
      <c r="E7" s="3"/>
      <c r="F7" s="18">
        <f t="shared" si="0"/>
        <v>0</v>
      </c>
      <c r="G7" s="3"/>
      <c r="H7" s="3"/>
      <c r="I7" s="3">
        <v>4</v>
      </c>
      <c r="J7" s="18">
        <f t="shared" si="1"/>
        <v>12.5</v>
      </c>
      <c r="K7" s="3">
        <v>1</v>
      </c>
      <c r="L7" s="3">
        <v>6</v>
      </c>
      <c r="M7" s="3">
        <v>5</v>
      </c>
      <c r="N7" s="18">
        <f t="shared" si="2"/>
        <v>37.5</v>
      </c>
      <c r="O7" s="3">
        <v>12</v>
      </c>
      <c r="P7" s="3">
        <v>4</v>
      </c>
      <c r="Q7" s="3"/>
      <c r="R7" s="18">
        <f t="shared" si="3"/>
        <v>50</v>
      </c>
      <c r="S7" s="20">
        <f>(C7*C3+D7*D3+E7*E3+G7*G3+H7*H3+I7*I3+K7*K3+L7*L3+M7*M3+O7*O3+P7*P3+Q7*Q3)/B7</f>
        <v>9</v>
      </c>
      <c r="T7" s="74">
        <f t="shared" si="4"/>
        <v>87.5</v>
      </c>
    </row>
    <row r="8" spans="1:20" ht="15">
      <c r="A8" s="49" t="s">
        <v>73</v>
      </c>
      <c r="B8" s="3">
        <v>32</v>
      </c>
      <c r="C8" s="3"/>
      <c r="D8" s="3"/>
      <c r="E8" s="3"/>
      <c r="F8" s="18">
        <f t="shared" si="0"/>
        <v>0</v>
      </c>
      <c r="G8" s="3"/>
      <c r="H8" s="3"/>
      <c r="I8" s="3">
        <v>1</v>
      </c>
      <c r="J8" s="18">
        <f t="shared" si="1"/>
        <v>3.125</v>
      </c>
      <c r="K8" s="3">
        <v>1</v>
      </c>
      <c r="L8" s="3">
        <v>3</v>
      </c>
      <c r="M8" s="3">
        <v>5</v>
      </c>
      <c r="N8" s="18">
        <f t="shared" si="2"/>
        <v>28.125</v>
      </c>
      <c r="O8" s="8">
        <v>12</v>
      </c>
      <c r="P8" s="3">
        <v>10</v>
      </c>
      <c r="Q8" s="3"/>
      <c r="R8" s="18">
        <f t="shared" si="3"/>
        <v>68.75</v>
      </c>
      <c r="S8" s="20">
        <f>(C8*C3+D8*D3+E8*E3+G8*G3+H8*H3+I8*I3+K8*K3+L8*L3+M8*M3+O8*O3+P8*P3+Q8*Q3)/B8</f>
        <v>9.75</v>
      </c>
      <c r="T8" s="74">
        <f t="shared" si="4"/>
        <v>96.875</v>
      </c>
    </row>
    <row r="9" spans="1:20" ht="15">
      <c r="A9" s="49" t="s">
        <v>6</v>
      </c>
      <c r="B9" s="3">
        <v>32</v>
      </c>
      <c r="C9" s="3"/>
      <c r="D9" s="3"/>
      <c r="E9" s="3"/>
      <c r="F9" s="18">
        <f t="shared" si="0"/>
        <v>0</v>
      </c>
      <c r="G9" s="3"/>
      <c r="H9" s="3">
        <v>1</v>
      </c>
      <c r="I9" s="3"/>
      <c r="J9" s="18">
        <f t="shared" si="1"/>
        <v>3.125</v>
      </c>
      <c r="K9" s="3">
        <v>3</v>
      </c>
      <c r="L9" s="3">
        <v>12</v>
      </c>
      <c r="M9" s="3">
        <v>9</v>
      </c>
      <c r="N9" s="18">
        <f t="shared" si="2"/>
        <v>75</v>
      </c>
      <c r="O9" s="3">
        <v>7</v>
      </c>
      <c r="P9" s="3"/>
      <c r="Q9" s="3"/>
      <c r="R9" s="18">
        <f t="shared" si="3"/>
        <v>21.875</v>
      </c>
      <c r="S9" s="20">
        <f>(C9*C3+D9*D3+E9*E3+G9*G3+H9*H3+I9*I3+K9*K3+L9*L3+M9*M3+O9*O3+P9*P3+Q9*Q3)/B9</f>
        <v>8.53125</v>
      </c>
      <c r="T9" s="74">
        <f t="shared" si="4"/>
        <v>96.875</v>
      </c>
    </row>
    <row r="10" spans="1:20" ht="15">
      <c r="A10" s="49" t="s">
        <v>25</v>
      </c>
      <c r="B10" s="3">
        <v>32</v>
      </c>
      <c r="C10" s="3"/>
      <c r="D10" s="3"/>
      <c r="E10" s="3"/>
      <c r="F10" s="18">
        <f aca="true" t="shared" si="5" ref="F10:F16">(C10+D10+E10)/B10*100</f>
        <v>0</v>
      </c>
      <c r="G10" s="3"/>
      <c r="H10" s="3"/>
      <c r="I10" s="3">
        <v>1</v>
      </c>
      <c r="J10" s="18">
        <f t="shared" si="1"/>
        <v>3.125</v>
      </c>
      <c r="K10" s="3"/>
      <c r="L10" s="3"/>
      <c r="M10" s="3">
        <v>4</v>
      </c>
      <c r="N10" s="18">
        <f aca="true" t="shared" si="6" ref="N10:N16">(K10+L10+M10)/B10*100</f>
        <v>12.5</v>
      </c>
      <c r="O10" s="3">
        <v>8</v>
      </c>
      <c r="P10" s="3">
        <v>19</v>
      </c>
      <c r="Q10" s="3"/>
      <c r="R10" s="18">
        <f aca="true" t="shared" si="7" ref="R10:R16">(O10+P10+Q10)/B10*100</f>
        <v>84.375</v>
      </c>
      <c r="S10" s="20">
        <f>(C10*C3+D10*D3+E10*E3+G10*G3+H10*H3+I10*I3+K10*K3+L10*L3+M10*M3+O10*O3+P10*P3+Q10*Q3)/B10</f>
        <v>10.34375</v>
      </c>
      <c r="T10" s="74">
        <f t="shared" si="4"/>
        <v>96.875</v>
      </c>
    </row>
    <row r="11" spans="1:20" ht="15">
      <c r="A11" s="49" t="s">
        <v>34</v>
      </c>
      <c r="B11" s="3">
        <v>32</v>
      </c>
      <c r="C11" s="3"/>
      <c r="D11" s="3"/>
      <c r="E11" s="3"/>
      <c r="F11" s="18">
        <f t="shared" si="5"/>
        <v>0</v>
      </c>
      <c r="G11" s="3"/>
      <c r="H11" s="3"/>
      <c r="I11" s="3"/>
      <c r="J11" s="18">
        <f t="shared" si="1"/>
        <v>0</v>
      </c>
      <c r="K11" s="3"/>
      <c r="L11" s="3"/>
      <c r="M11" s="3"/>
      <c r="N11" s="18">
        <f t="shared" si="6"/>
        <v>0</v>
      </c>
      <c r="O11" s="3"/>
      <c r="P11" s="3">
        <v>7.9375</v>
      </c>
      <c r="Q11" s="3"/>
      <c r="R11" s="18">
        <f t="shared" si="7"/>
        <v>24.8046875</v>
      </c>
      <c r="S11" s="20">
        <f>(C11*C3+D11*D3+E11*E3+G11*G3+H11*H3+I11*I3+K11*K3+L11*L3+M11*M3+O11*O3+P11*P3+Q11*Q3)/B11</f>
        <v>2.728515625</v>
      </c>
      <c r="T11" s="74">
        <f t="shared" si="4"/>
        <v>24.8046875</v>
      </c>
    </row>
    <row r="12" spans="1:20" ht="15">
      <c r="A12" s="49" t="s">
        <v>78</v>
      </c>
      <c r="B12" s="3">
        <v>32</v>
      </c>
      <c r="C12" s="3"/>
      <c r="D12" s="3"/>
      <c r="E12" s="3"/>
      <c r="F12" s="18">
        <f t="shared" si="5"/>
        <v>0</v>
      </c>
      <c r="G12" s="3"/>
      <c r="H12" s="3"/>
      <c r="I12" s="3"/>
      <c r="J12" s="18">
        <f t="shared" si="1"/>
        <v>0</v>
      </c>
      <c r="K12" s="3"/>
      <c r="L12" s="3"/>
      <c r="M12" s="3">
        <v>2</v>
      </c>
      <c r="N12" s="18">
        <f t="shared" si="6"/>
        <v>6.25</v>
      </c>
      <c r="O12" s="3">
        <v>14</v>
      </c>
      <c r="P12" s="3">
        <v>16</v>
      </c>
      <c r="Q12" s="3"/>
      <c r="R12" s="18">
        <f t="shared" si="7"/>
        <v>93.75</v>
      </c>
      <c r="S12" s="20">
        <f>(C12*C3+D12*D3+E12*E3+G12*G3+H12*H3+I12*I3+K12*K3+L12*L3+M12*M3+O12*O3+P12*P3+Q12*Q3)/B12</f>
        <v>10.4375</v>
      </c>
      <c r="T12" s="74">
        <f t="shared" si="4"/>
        <v>100</v>
      </c>
    </row>
    <row r="13" spans="1:20" ht="15">
      <c r="A13" s="49" t="s">
        <v>55</v>
      </c>
      <c r="B13" s="3">
        <v>32</v>
      </c>
      <c r="C13" s="3"/>
      <c r="D13" s="3"/>
      <c r="E13" s="3"/>
      <c r="F13" s="18">
        <f t="shared" si="5"/>
        <v>0</v>
      </c>
      <c r="G13" s="3"/>
      <c r="H13" s="3"/>
      <c r="I13" s="3"/>
      <c r="J13" s="18">
        <f t="shared" si="1"/>
        <v>0</v>
      </c>
      <c r="K13" s="3"/>
      <c r="L13" s="3"/>
      <c r="M13" s="3"/>
      <c r="N13" s="18">
        <f t="shared" si="6"/>
        <v>0</v>
      </c>
      <c r="O13" s="3">
        <v>10</v>
      </c>
      <c r="P13" s="3">
        <v>16</v>
      </c>
      <c r="Q13" s="3">
        <v>6</v>
      </c>
      <c r="R13" s="18">
        <f t="shared" si="7"/>
        <v>100</v>
      </c>
      <c r="S13" s="20">
        <f>(C13*C3+D13*D3+E13*E3+G13*G3+H13*H3+I13*I3+K13*K3+L13*L3+M13*M3+O13*O3+P13*P3+Q13*Q3)/B13</f>
        <v>10.875</v>
      </c>
      <c r="T13" s="74">
        <f t="shared" si="4"/>
        <v>100</v>
      </c>
    </row>
    <row r="14" spans="1:20" ht="15">
      <c r="A14" s="49" t="s">
        <v>10</v>
      </c>
      <c r="B14" s="3">
        <v>32</v>
      </c>
      <c r="C14" s="3"/>
      <c r="D14" s="3"/>
      <c r="E14" s="3"/>
      <c r="F14" s="18">
        <f t="shared" si="5"/>
        <v>0</v>
      </c>
      <c r="G14" s="3"/>
      <c r="H14" s="3"/>
      <c r="I14" s="3"/>
      <c r="J14" s="18">
        <f t="shared" si="1"/>
        <v>0</v>
      </c>
      <c r="K14" s="3"/>
      <c r="L14" s="3"/>
      <c r="M14" s="3"/>
      <c r="N14" s="18">
        <f t="shared" si="6"/>
        <v>0</v>
      </c>
      <c r="O14" s="3">
        <v>3</v>
      </c>
      <c r="P14" s="3">
        <v>8</v>
      </c>
      <c r="Q14" s="3">
        <v>21</v>
      </c>
      <c r="R14" s="18">
        <f t="shared" si="7"/>
        <v>100</v>
      </c>
      <c r="S14" s="20">
        <f>(C14*C3+D14*D3+E14*E3+G14*G3+H14*H3+I14*I3+K14*K3+L14*L3+M14*M3+O14*O3+P14*P3+Q14*Q3)/B14</f>
        <v>11.5625</v>
      </c>
      <c r="T14" s="74">
        <f t="shared" si="4"/>
        <v>100</v>
      </c>
    </row>
    <row r="15" spans="1:20" ht="15">
      <c r="A15" s="49" t="s">
        <v>69</v>
      </c>
      <c r="B15" s="3">
        <v>32</v>
      </c>
      <c r="C15" s="3"/>
      <c r="D15" s="3"/>
      <c r="E15" s="3"/>
      <c r="F15" s="18">
        <f t="shared" si="5"/>
        <v>0</v>
      </c>
      <c r="G15" s="3"/>
      <c r="H15" s="3"/>
      <c r="I15" s="3"/>
      <c r="J15" s="18">
        <f t="shared" si="1"/>
        <v>0</v>
      </c>
      <c r="K15" s="3"/>
      <c r="L15" s="3"/>
      <c r="M15" s="3">
        <v>3</v>
      </c>
      <c r="N15" s="18">
        <f t="shared" si="6"/>
        <v>9.375</v>
      </c>
      <c r="O15" s="3">
        <v>9</v>
      </c>
      <c r="P15" s="3">
        <v>12</v>
      </c>
      <c r="Q15" s="3">
        <v>6</v>
      </c>
      <c r="R15" s="18">
        <f t="shared" si="7"/>
        <v>84.375</v>
      </c>
      <c r="S15" s="20">
        <f>(K15*K3+L15*L3+M15*M3+O15*O3+P15*P3+Q15*Q3)/B15</f>
        <v>10.03125</v>
      </c>
      <c r="T15" s="74">
        <f t="shared" si="4"/>
        <v>93.75</v>
      </c>
    </row>
    <row r="16" spans="1:20" ht="15.75" thickBot="1">
      <c r="A16" s="52" t="s">
        <v>70</v>
      </c>
      <c r="B16" s="11">
        <v>32</v>
      </c>
      <c r="C16" s="11"/>
      <c r="D16" s="11"/>
      <c r="E16" s="11"/>
      <c r="F16" s="53">
        <f t="shared" si="5"/>
        <v>0</v>
      </c>
      <c r="G16" s="11"/>
      <c r="H16" s="11"/>
      <c r="I16" s="11"/>
      <c r="J16" s="53">
        <f t="shared" si="1"/>
        <v>0</v>
      </c>
      <c r="K16" s="11"/>
      <c r="L16" s="11"/>
      <c r="M16" s="11">
        <v>1</v>
      </c>
      <c r="N16" s="53">
        <f t="shared" si="6"/>
        <v>3.125</v>
      </c>
      <c r="O16" s="11">
        <v>6</v>
      </c>
      <c r="P16" s="11">
        <v>16</v>
      </c>
      <c r="Q16" s="11">
        <v>9</v>
      </c>
      <c r="R16" s="53">
        <f t="shared" si="7"/>
        <v>96.875</v>
      </c>
      <c r="S16" s="54">
        <f>(C16*C3+D16*D3+E16*E3+G16*G3+H16*H3+I16*I3+K16*K3+L16*L3+M16*M3+O16*O3+P16*P3+Q16*Q3)/B16</f>
        <v>11.03125</v>
      </c>
      <c r="T16" s="74">
        <f t="shared" si="4"/>
        <v>100</v>
      </c>
    </row>
    <row r="17" spans="1:20" ht="15.75" thickBot="1">
      <c r="A17" s="55"/>
      <c r="B17" s="56"/>
      <c r="C17" s="56"/>
      <c r="D17" s="56"/>
      <c r="E17" s="56"/>
      <c r="F17" s="57"/>
      <c r="G17" s="57"/>
      <c r="H17" s="57"/>
      <c r="I17" s="57"/>
      <c r="J17" s="57"/>
      <c r="K17" s="56"/>
      <c r="L17" s="56"/>
      <c r="M17" s="56"/>
      <c r="N17" s="57">
        <f>AVERAGE(N4:N16)</f>
        <v>21.634615384615383</v>
      </c>
      <c r="O17" s="56"/>
      <c r="P17" s="56"/>
      <c r="Q17" s="56"/>
      <c r="R17" s="57">
        <f>AVERAGE(R4:R16)</f>
        <v>68.49459134615384</v>
      </c>
      <c r="S17" s="82">
        <f>AVERAGE(S4:S16)</f>
        <v>9.40459735576923</v>
      </c>
      <c r="T17" s="83">
        <f>AVERAGE(T4:T16)</f>
        <v>90.12920673076923</v>
      </c>
    </row>
    <row r="18" spans="1:20" ht="15">
      <c r="A18" s="10"/>
      <c r="B18" s="10"/>
      <c r="C18" s="10"/>
      <c r="D18" s="10"/>
      <c r="E18" s="10"/>
      <c r="F18" s="22"/>
      <c r="G18" s="22"/>
      <c r="H18" s="22"/>
      <c r="I18" s="22"/>
      <c r="J18" s="22"/>
      <c r="K18" s="10"/>
      <c r="L18" s="10"/>
      <c r="M18" s="10"/>
      <c r="N18" s="22"/>
      <c r="O18" s="10"/>
      <c r="P18" s="10"/>
      <c r="Q18" s="10"/>
      <c r="R18" s="22"/>
      <c r="S18" s="38"/>
      <c r="T18" s="38"/>
    </row>
    <row r="19" spans="1:20" ht="15">
      <c r="A19" s="126" t="s">
        <v>75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</row>
    <row r="20" spans="1:20" ht="15.75" thickBot="1">
      <c r="A20" s="9" t="s">
        <v>48</v>
      </c>
      <c r="B20" s="6"/>
      <c r="C20" s="6"/>
      <c r="D20" s="6"/>
      <c r="E20" s="6"/>
      <c r="F20" s="37"/>
      <c r="G20" s="6"/>
      <c r="H20" s="6"/>
      <c r="I20" s="6"/>
      <c r="J20" s="7"/>
      <c r="K20" s="6"/>
      <c r="L20" s="6"/>
      <c r="M20" s="6"/>
      <c r="N20" s="7"/>
      <c r="O20" s="6"/>
      <c r="P20" s="6"/>
      <c r="Q20" s="6"/>
      <c r="R20" s="7"/>
      <c r="S20" s="7"/>
      <c r="T20" s="7"/>
    </row>
    <row r="21" spans="1:20" ht="37.5" thickBot="1">
      <c r="A21" s="65" t="s">
        <v>0</v>
      </c>
      <c r="B21" s="66" t="s">
        <v>1</v>
      </c>
      <c r="C21" s="67">
        <v>1</v>
      </c>
      <c r="D21" s="67">
        <v>2</v>
      </c>
      <c r="E21" s="67">
        <v>3</v>
      </c>
      <c r="F21" s="68" t="s">
        <v>2</v>
      </c>
      <c r="G21" s="67">
        <v>4</v>
      </c>
      <c r="H21" s="67">
        <v>5</v>
      </c>
      <c r="I21" s="67">
        <v>6</v>
      </c>
      <c r="J21" s="68" t="s">
        <v>2</v>
      </c>
      <c r="K21" s="67">
        <v>7</v>
      </c>
      <c r="L21" s="67">
        <v>8</v>
      </c>
      <c r="M21" s="69">
        <v>9</v>
      </c>
      <c r="N21" s="70" t="s">
        <v>2</v>
      </c>
      <c r="O21" s="67">
        <v>10</v>
      </c>
      <c r="P21" s="67">
        <v>11</v>
      </c>
      <c r="Q21" s="67">
        <v>12</v>
      </c>
      <c r="R21" s="68" t="s">
        <v>2</v>
      </c>
      <c r="S21" s="71" t="s">
        <v>12</v>
      </c>
      <c r="T21" s="72" t="s">
        <v>13</v>
      </c>
    </row>
    <row r="22" spans="1:20" ht="15">
      <c r="A22" s="60" t="s">
        <v>3</v>
      </c>
      <c r="B22" s="61">
        <v>34</v>
      </c>
      <c r="C22" s="61"/>
      <c r="D22" s="61"/>
      <c r="E22" s="61"/>
      <c r="F22" s="62">
        <f aca="true" t="shared" si="8" ref="F22:F27">(C22+D22+E22)/B22*100</f>
        <v>0</v>
      </c>
      <c r="G22" s="61"/>
      <c r="H22" s="61">
        <v>5</v>
      </c>
      <c r="I22" s="61">
        <v>2</v>
      </c>
      <c r="J22" s="62">
        <f aca="true" t="shared" si="9" ref="J22:J29">(G22+H22+I22)/B22*100</f>
        <v>20.588235294117645</v>
      </c>
      <c r="K22" s="61">
        <v>3</v>
      </c>
      <c r="L22" s="61">
        <v>11</v>
      </c>
      <c r="M22" s="61">
        <v>3</v>
      </c>
      <c r="N22" s="62">
        <f aca="true" t="shared" si="10" ref="N22:N27">(K22+L22+M22)/B22*100</f>
        <v>50</v>
      </c>
      <c r="O22" s="61">
        <v>6</v>
      </c>
      <c r="P22" s="61">
        <v>3</v>
      </c>
      <c r="Q22" s="61">
        <v>1</v>
      </c>
      <c r="R22" s="62">
        <f aca="true" t="shared" si="11" ref="R22:R27">(O22+P22+Q22)/B22*100</f>
        <v>29.411764705882355</v>
      </c>
      <c r="S22" s="63">
        <f>(C22*C21+D22*D21+E22*E21+G22*G21+H22*H21+I22*I21+K22*K21+L22*L21+M22*M21+O22*O21+P22*P21+Q22*Q21)/B22</f>
        <v>8.176470588235293</v>
      </c>
      <c r="T22" s="74">
        <f aca="true" t="shared" si="12" ref="T22:T33">(K22+L22+M22+O22+P22+Q22)/B22*100</f>
        <v>79.41176470588235</v>
      </c>
    </row>
    <row r="23" spans="1:20" ht="15">
      <c r="A23" s="49" t="s">
        <v>14</v>
      </c>
      <c r="B23" s="3">
        <v>34</v>
      </c>
      <c r="C23" s="3"/>
      <c r="D23" s="3"/>
      <c r="E23" s="3"/>
      <c r="F23" s="18">
        <f t="shared" si="8"/>
        <v>0</v>
      </c>
      <c r="G23" s="3">
        <v>3</v>
      </c>
      <c r="H23" s="3">
        <v>5</v>
      </c>
      <c r="I23" s="3">
        <v>4</v>
      </c>
      <c r="J23" s="18">
        <f t="shared" si="9"/>
        <v>35.294117647058826</v>
      </c>
      <c r="K23" s="3">
        <v>6</v>
      </c>
      <c r="L23" s="3">
        <v>7</v>
      </c>
      <c r="M23" s="3">
        <v>4</v>
      </c>
      <c r="N23" s="18">
        <f t="shared" si="10"/>
        <v>50</v>
      </c>
      <c r="O23" s="3">
        <v>5</v>
      </c>
      <c r="P23" s="3"/>
      <c r="Q23" s="3"/>
      <c r="R23" s="18">
        <f t="shared" si="11"/>
        <v>14.705882352941178</v>
      </c>
      <c r="S23" s="20">
        <f>(C23*C21+D23*D21+E23*E21+G23*G21+H23*H21+I23*I21+K23*K21+L23*L21+M23*M21+O23*O21+P23*P21+Q23*Q21)/B23</f>
        <v>7.205882352941177</v>
      </c>
      <c r="T23" s="74">
        <f t="shared" si="12"/>
        <v>64.70588235294117</v>
      </c>
    </row>
    <row r="24" spans="1:20" ht="15">
      <c r="A24" s="49" t="s">
        <v>77</v>
      </c>
      <c r="B24" s="3">
        <v>34</v>
      </c>
      <c r="C24" s="3"/>
      <c r="D24" s="3"/>
      <c r="E24" s="3">
        <v>1</v>
      </c>
      <c r="F24" s="18">
        <f t="shared" si="8"/>
        <v>2.941176470588235</v>
      </c>
      <c r="G24" s="3">
        <v>1</v>
      </c>
      <c r="H24" s="3">
        <v>3</v>
      </c>
      <c r="I24" s="3">
        <v>5</v>
      </c>
      <c r="J24" s="18">
        <f t="shared" si="9"/>
        <v>26.47058823529412</v>
      </c>
      <c r="K24" s="3">
        <v>5</v>
      </c>
      <c r="L24" s="3">
        <v>2</v>
      </c>
      <c r="M24" s="3">
        <v>5</v>
      </c>
      <c r="N24" s="18">
        <f t="shared" si="10"/>
        <v>35.294117647058826</v>
      </c>
      <c r="O24" s="3">
        <v>9</v>
      </c>
      <c r="P24" s="3">
        <v>2</v>
      </c>
      <c r="Q24" s="3">
        <v>1</v>
      </c>
      <c r="R24" s="18">
        <f t="shared" si="11"/>
        <v>35.294117647058826</v>
      </c>
      <c r="S24" s="20">
        <f>(C24*C21+D24*D21+E24*E21+G24*G21+H24*H21+I24*I21+K24*K21+L24*L21+M24*M21+O24*O21+P24*P21+Q24*Q21)/B24</f>
        <v>8</v>
      </c>
      <c r="T24" s="74">
        <f t="shared" si="12"/>
        <v>70.58823529411765</v>
      </c>
    </row>
    <row r="25" spans="1:20" ht="15">
      <c r="A25" s="49" t="s">
        <v>76</v>
      </c>
      <c r="B25" s="3">
        <v>34</v>
      </c>
      <c r="C25" s="3"/>
      <c r="D25" s="3"/>
      <c r="E25" s="3"/>
      <c r="F25" s="18">
        <f t="shared" si="8"/>
        <v>0</v>
      </c>
      <c r="G25" s="3">
        <v>6</v>
      </c>
      <c r="H25" s="3">
        <v>3</v>
      </c>
      <c r="I25" s="3">
        <v>4</v>
      </c>
      <c r="J25" s="18">
        <f t="shared" si="9"/>
        <v>38.23529411764706</v>
      </c>
      <c r="K25" s="3">
        <v>6</v>
      </c>
      <c r="L25" s="3">
        <v>6</v>
      </c>
      <c r="M25" s="3">
        <v>2</v>
      </c>
      <c r="N25" s="18">
        <f t="shared" si="10"/>
        <v>41.17647058823529</v>
      </c>
      <c r="O25" s="3">
        <v>3</v>
      </c>
      <c r="P25" s="3">
        <v>4</v>
      </c>
      <c r="Q25" s="3"/>
      <c r="R25" s="18">
        <f t="shared" si="11"/>
        <v>20.588235294117645</v>
      </c>
      <c r="S25" s="20">
        <f>(C25*C21+D25*D21+E25*E21+G25*G21+H25*H21+I25*I21+K25*K21+L25*L21+M25*M21+O25*O21+P25*P21+Q25*Q21)/B25</f>
        <v>7.205882352941177</v>
      </c>
      <c r="T25" s="74">
        <f t="shared" si="12"/>
        <v>61.76470588235294</v>
      </c>
    </row>
    <row r="26" spans="1:20" ht="15">
      <c r="A26" s="49" t="s">
        <v>73</v>
      </c>
      <c r="B26" s="3">
        <v>34</v>
      </c>
      <c r="C26" s="3"/>
      <c r="D26" s="3"/>
      <c r="E26" s="3"/>
      <c r="F26" s="18">
        <f t="shared" si="8"/>
        <v>0</v>
      </c>
      <c r="G26" s="3"/>
      <c r="H26" s="3">
        <v>2</v>
      </c>
      <c r="I26" s="3">
        <v>5</v>
      </c>
      <c r="J26" s="18">
        <f t="shared" si="9"/>
        <v>20.588235294117645</v>
      </c>
      <c r="K26" s="3">
        <v>5</v>
      </c>
      <c r="L26" s="3">
        <v>4</v>
      </c>
      <c r="M26" s="3">
        <v>6</v>
      </c>
      <c r="N26" s="18">
        <f t="shared" si="10"/>
        <v>44.11764705882353</v>
      </c>
      <c r="O26" s="8">
        <v>7</v>
      </c>
      <c r="P26" s="3">
        <v>5</v>
      </c>
      <c r="Q26" s="3"/>
      <c r="R26" s="18">
        <f t="shared" si="11"/>
        <v>35.294117647058826</v>
      </c>
      <c r="S26" s="20">
        <f>(C26*C21+D26*D21+E26*E21+G26*G21+H26*H21+I26*I21+K26*K21+L26*L21+M26*M21+O26*O21+P26*P21+Q26*Q21)/B26</f>
        <v>8.411764705882353</v>
      </c>
      <c r="T26" s="74">
        <f t="shared" si="12"/>
        <v>79.41176470588235</v>
      </c>
    </row>
    <row r="27" spans="1:20" ht="15">
      <c r="A27" s="49" t="s">
        <v>6</v>
      </c>
      <c r="B27" s="3">
        <v>34</v>
      </c>
      <c r="C27" s="3"/>
      <c r="D27" s="3"/>
      <c r="E27" s="3">
        <v>1</v>
      </c>
      <c r="F27" s="18">
        <f t="shared" si="8"/>
        <v>2.941176470588235</v>
      </c>
      <c r="G27" s="3">
        <v>2</v>
      </c>
      <c r="H27" s="3">
        <v>6</v>
      </c>
      <c r="I27" s="3">
        <v>8</v>
      </c>
      <c r="J27" s="18">
        <f t="shared" si="9"/>
        <v>47.05882352941176</v>
      </c>
      <c r="K27" s="3">
        <v>5</v>
      </c>
      <c r="L27" s="3">
        <v>5</v>
      </c>
      <c r="M27" s="3">
        <v>6</v>
      </c>
      <c r="N27" s="18">
        <f t="shared" si="10"/>
        <v>47.05882352941176</v>
      </c>
      <c r="O27" s="3">
        <v>1</v>
      </c>
      <c r="P27" s="3"/>
      <c r="Q27" s="3"/>
      <c r="R27" s="18">
        <f t="shared" si="11"/>
        <v>2.941176470588235</v>
      </c>
      <c r="S27" s="20">
        <f>(C27*C21+D27*D21+E27*E21+G27*G21+H27*H21+I27*I21+K27*K21+L27*L21+M27*M21+O27*O21+P27*P21+Q27*Q21)/B27</f>
        <v>6.705882352941177</v>
      </c>
      <c r="T27" s="74">
        <f t="shared" si="12"/>
        <v>50</v>
      </c>
    </row>
    <row r="28" spans="1:20" ht="15">
      <c r="A28" s="49" t="s">
        <v>25</v>
      </c>
      <c r="B28" s="3">
        <v>34</v>
      </c>
      <c r="C28" s="3"/>
      <c r="D28" s="3"/>
      <c r="E28" s="3"/>
      <c r="F28" s="18">
        <f aca="true" t="shared" si="13" ref="F28:F34">(C28+D28+E28)/B28*100</f>
        <v>0</v>
      </c>
      <c r="G28" s="3"/>
      <c r="H28" s="3"/>
      <c r="I28" s="3"/>
      <c r="J28" s="18">
        <f t="shared" si="9"/>
        <v>0</v>
      </c>
      <c r="K28" s="3"/>
      <c r="L28" s="3"/>
      <c r="M28" s="3">
        <v>8</v>
      </c>
      <c r="N28" s="18">
        <f aca="true" t="shared" si="14" ref="N28:N34">(K28+L28+M28)/B28*100</f>
        <v>23.52941176470588</v>
      </c>
      <c r="O28" s="3">
        <v>18</v>
      </c>
      <c r="P28" s="3">
        <v>5</v>
      </c>
      <c r="Q28" s="3">
        <v>3</v>
      </c>
      <c r="R28" s="18">
        <f aca="true" t="shared" si="15" ref="R28:R34">(O28+P28+Q28)/B28*100</f>
        <v>76.47058823529412</v>
      </c>
      <c r="S28" s="20">
        <f>(C28*C21+D28*D21+E28*E21+G28*G21+H28*H21+I28*I21+K28*K21+L28*L21+M28*M21+O28*O21+P28*P21+Q28*Q21)/B28</f>
        <v>10.088235294117647</v>
      </c>
      <c r="T28" s="74">
        <f t="shared" si="12"/>
        <v>100</v>
      </c>
    </row>
    <row r="29" spans="1:20" ht="15">
      <c r="A29" s="49" t="s">
        <v>34</v>
      </c>
      <c r="B29" s="3">
        <v>34</v>
      </c>
      <c r="C29" s="3"/>
      <c r="D29" s="3"/>
      <c r="E29" s="3"/>
      <c r="F29" s="18">
        <f t="shared" si="13"/>
        <v>0</v>
      </c>
      <c r="G29" s="3"/>
      <c r="H29" s="3"/>
      <c r="I29" s="3"/>
      <c r="J29" s="18">
        <f t="shared" si="9"/>
        <v>0</v>
      </c>
      <c r="K29" s="3">
        <v>2</v>
      </c>
      <c r="L29" s="3">
        <v>4</v>
      </c>
      <c r="M29" s="3">
        <v>8</v>
      </c>
      <c r="N29" s="18">
        <f t="shared" si="14"/>
        <v>41.17647058823529</v>
      </c>
      <c r="O29" s="3">
        <v>13</v>
      </c>
      <c r="P29" s="3">
        <v>5</v>
      </c>
      <c r="Q29" s="3">
        <v>2</v>
      </c>
      <c r="R29" s="18">
        <f t="shared" si="15"/>
        <v>58.82352941176471</v>
      </c>
      <c r="S29" s="20">
        <f>(C29*C21+D29*D21+E29*E21+G29*G21+H29*H21+I29*I21+K29*K21+L29*L21+M29*M21+O29*O21+P29*P21+Q29*Q21)/B29</f>
        <v>9.617647058823529</v>
      </c>
      <c r="T29" s="74">
        <f t="shared" si="12"/>
        <v>100</v>
      </c>
    </row>
    <row r="30" spans="1:20" ht="15">
      <c r="A30" s="49" t="s">
        <v>78</v>
      </c>
      <c r="B30" s="3">
        <v>34</v>
      </c>
      <c r="C30" s="3"/>
      <c r="D30" s="3"/>
      <c r="E30" s="3"/>
      <c r="F30" s="18">
        <f t="shared" si="13"/>
        <v>0</v>
      </c>
      <c r="G30" s="3"/>
      <c r="H30" s="3"/>
      <c r="I30" s="3"/>
      <c r="J30" s="18">
        <f>(G30+H30+I30)/B30*100</f>
        <v>0</v>
      </c>
      <c r="K30" s="3"/>
      <c r="L30" s="3">
        <v>4</v>
      </c>
      <c r="M30" s="3">
        <v>9</v>
      </c>
      <c r="N30" s="18">
        <f t="shared" si="14"/>
        <v>38.23529411764706</v>
      </c>
      <c r="O30" s="3">
        <v>15</v>
      </c>
      <c r="P30" s="3">
        <v>6</v>
      </c>
      <c r="Q30" s="3"/>
      <c r="R30" s="18">
        <f t="shared" si="15"/>
        <v>61.76470588235294</v>
      </c>
      <c r="S30" s="20">
        <f>(C30*C21+D30*D21+E30*E21+G30*G21+H30*H21+I30*I21+K30*K21+L30*L21+M30*M21+O30*O21+P30*P21+Q30*Q21)/B30</f>
        <v>9.676470588235293</v>
      </c>
      <c r="T30" s="74">
        <f t="shared" si="12"/>
        <v>100</v>
      </c>
    </row>
    <row r="31" spans="1:20" ht="15">
      <c r="A31" s="49" t="s">
        <v>55</v>
      </c>
      <c r="B31" s="3">
        <v>34</v>
      </c>
      <c r="C31" s="3"/>
      <c r="D31" s="3"/>
      <c r="E31" s="3"/>
      <c r="F31" s="18">
        <f t="shared" si="13"/>
        <v>0</v>
      </c>
      <c r="G31" s="3"/>
      <c r="H31" s="3"/>
      <c r="I31" s="3"/>
      <c r="J31" s="18">
        <f>(G31+H31+I31)/B31*100</f>
        <v>0</v>
      </c>
      <c r="K31" s="3"/>
      <c r="L31" s="3"/>
      <c r="M31" s="3"/>
      <c r="N31" s="18">
        <f t="shared" si="14"/>
        <v>0</v>
      </c>
      <c r="O31" s="3">
        <v>11</v>
      </c>
      <c r="P31" s="3">
        <v>8</v>
      </c>
      <c r="Q31" s="3">
        <v>15</v>
      </c>
      <c r="R31" s="18">
        <f t="shared" si="15"/>
        <v>100</v>
      </c>
      <c r="S31" s="20">
        <f>(C31*C21+D31*D21+E31*E21+G31*G21+H31*H21+I31*I21+K31*K21+L31*L21+M31*M21+O31*O21+P31*P21+Q31*Q21)/B31</f>
        <v>11.117647058823529</v>
      </c>
      <c r="T31" s="74">
        <f t="shared" si="12"/>
        <v>100</v>
      </c>
    </row>
    <row r="32" spans="1:20" ht="15">
      <c r="A32" s="49" t="s">
        <v>10</v>
      </c>
      <c r="B32" s="3">
        <v>34</v>
      </c>
      <c r="C32" s="3"/>
      <c r="D32" s="3"/>
      <c r="E32" s="3"/>
      <c r="F32" s="18">
        <f t="shared" si="13"/>
        <v>0</v>
      </c>
      <c r="G32" s="3"/>
      <c r="H32" s="3"/>
      <c r="I32" s="3"/>
      <c r="J32" s="18">
        <f>(G32+H32+I32)/B32*100</f>
        <v>0</v>
      </c>
      <c r="K32" s="3"/>
      <c r="L32" s="3"/>
      <c r="M32" s="3"/>
      <c r="N32" s="18">
        <f t="shared" si="14"/>
        <v>0</v>
      </c>
      <c r="O32" s="3">
        <v>4</v>
      </c>
      <c r="P32" s="3">
        <v>15</v>
      </c>
      <c r="Q32" s="3">
        <v>15</v>
      </c>
      <c r="R32" s="18">
        <f t="shared" si="15"/>
        <v>100</v>
      </c>
      <c r="S32" s="20">
        <f>(C32*C21+D32*D21+E32*E21+G32*G21+H32*H21+I32*I21+K32*K21+L32*L21+M32*M21+O32*O21+P32*P21+Q32*Q21)/B32</f>
        <v>11.323529411764707</v>
      </c>
      <c r="T32" s="74">
        <f t="shared" si="12"/>
        <v>100</v>
      </c>
    </row>
    <row r="33" spans="1:20" ht="15">
      <c r="A33" s="49" t="s">
        <v>9</v>
      </c>
      <c r="B33" s="3">
        <v>33</v>
      </c>
      <c r="C33" s="3"/>
      <c r="D33" s="3"/>
      <c r="E33" s="3"/>
      <c r="F33" s="18">
        <f t="shared" si="13"/>
        <v>0</v>
      </c>
      <c r="G33" s="3"/>
      <c r="H33" s="3"/>
      <c r="I33" s="3"/>
      <c r="J33" s="18">
        <f>(G33+H33+I33)/B33*100</f>
        <v>0</v>
      </c>
      <c r="K33" s="3"/>
      <c r="L33" s="3"/>
      <c r="M33" s="3">
        <v>4</v>
      </c>
      <c r="N33" s="18">
        <f t="shared" si="14"/>
        <v>12.121212121212121</v>
      </c>
      <c r="O33" s="3">
        <v>19</v>
      </c>
      <c r="P33" s="3">
        <v>7</v>
      </c>
      <c r="Q33" s="3">
        <v>3</v>
      </c>
      <c r="R33" s="18">
        <f t="shared" si="15"/>
        <v>87.87878787878788</v>
      </c>
      <c r="S33" s="20">
        <f>(K33*K21+L33*L21+M33*M21+O33*O21+P33*P21+Q33*Q21)/B33</f>
        <v>10.272727272727273</v>
      </c>
      <c r="T33" s="74">
        <f t="shared" si="12"/>
        <v>100</v>
      </c>
    </row>
    <row r="34" spans="1:20" ht="15.75" thickBot="1">
      <c r="A34" s="52" t="s">
        <v>23</v>
      </c>
      <c r="B34" s="11">
        <v>34</v>
      </c>
      <c r="C34" s="11"/>
      <c r="D34" s="11"/>
      <c r="E34" s="11"/>
      <c r="F34" s="53">
        <f t="shared" si="13"/>
        <v>0</v>
      </c>
      <c r="G34" s="11"/>
      <c r="H34" s="11"/>
      <c r="I34" s="11"/>
      <c r="J34" s="53">
        <f>(G34+H34+I34)/B34*100</f>
        <v>0</v>
      </c>
      <c r="K34" s="11"/>
      <c r="L34" s="11"/>
      <c r="M34" s="11">
        <v>5</v>
      </c>
      <c r="N34" s="53">
        <f t="shared" si="14"/>
        <v>14.705882352941178</v>
      </c>
      <c r="O34" s="11">
        <v>15</v>
      </c>
      <c r="P34" s="11">
        <v>5</v>
      </c>
      <c r="Q34" s="11">
        <v>9</v>
      </c>
      <c r="R34" s="53">
        <f t="shared" si="15"/>
        <v>85.29411764705883</v>
      </c>
      <c r="S34" s="54">
        <f>(C34*C21+D34*D21+E34*E21+G34*G21+H34*H21+I34*I21+K34*K21+L34*L21+M34*M21+O34*O21+P34*P21+Q34*Q21)/B34</f>
        <v>10.529411764705882</v>
      </c>
      <c r="T34" s="77">
        <f>(K34+L34+M34+O34+P34+Q34)/B34*100</f>
        <v>100</v>
      </c>
    </row>
    <row r="35" spans="1:20" ht="15.75" thickBot="1">
      <c r="A35" s="55"/>
      <c r="B35" s="56"/>
      <c r="C35" s="56"/>
      <c r="D35" s="56"/>
      <c r="E35" s="56"/>
      <c r="F35" s="57"/>
      <c r="G35" s="57"/>
      <c r="H35" s="57"/>
      <c r="I35" s="57"/>
      <c r="J35" s="57"/>
      <c r="K35" s="56"/>
      <c r="L35" s="56"/>
      <c r="M35" s="56"/>
      <c r="N35" s="57">
        <f>AVERAGE(N22:N34)</f>
        <v>30.570409982174688</v>
      </c>
      <c r="O35" s="56"/>
      <c r="P35" s="56"/>
      <c r="Q35" s="56"/>
      <c r="R35" s="57">
        <f>AVERAGE(R22:R34)</f>
        <v>54.49746332099273</v>
      </c>
      <c r="S35" s="82">
        <f>AVERAGE(S22:S34)</f>
        <v>9.102426984779925</v>
      </c>
      <c r="T35" s="83">
        <f>AVERAGE(T22:T34)</f>
        <v>85.06787330316743</v>
      </c>
    </row>
  </sheetData>
  <sheetProtection/>
  <mergeCells count="2">
    <mergeCell ref="A19:T19"/>
    <mergeCell ref="A1:T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7"/>
  <sheetViews>
    <sheetView tabSelected="1" zoomScalePageLayoutView="0" workbookViewId="0" topLeftCell="A21">
      <selection activeCell="S23" sqref="S23"/>
    </sheetView>
  </sheetViews>
  <sheetFormatPr defaultColWidth="9.00390625" defaultRowHeight="12.75"/>
  <cols>
    <col min="1" max="1" width="22.875" style="0" bestFit="1" customWidth="1"/>
    <col min="3" max="3" width="4.50390625" style="0" customWidth="1"/>
    <col min="4" max="4" width="4.00390625" style="0" customWidth="1"/>
    <col min="5" max="5" width="4.75390625" style="0" customWidth="1"/>
    <col min="7" max="7" width="4.875" style="0" customWidth="1"/>
    <col min="8" max="9" width="5.50390625" style="0" customWidth="1"/>
    <col min="11" max="11" width="5.50390625" style="0" customWidth="1"/>
    <col min="12" max="12" width="6.125" style="0" customWidth="1"/>
    <col min="13" max="13" width="5.875" style="0" customWidth="1"/>
    <col min="15" max="15" width="5.875" style="0" customWidth="1"/>
    <col min="16" max="17" width="5.50390625" style="0" customWidth="1"/>
    <col min="19" max="19" width="14.125" style="0" customWidth="1"/>
  </cols>
  <sheetData>
    <row r="1" spans="1:20" ht="15">
      <c r="A1" s="126" t="s">
        <v>79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</row>
    <row r="2" spans="1:6" ht="15.75" thickBot="1">
      <c r="A2" s="9" t="s">
        <v>42</v>
      </c>
      <c r="F2" s="37"/>
    </row>
    <row r="3" spans="1:20" ht="31.5" thickBot="1">
      <c r="A3" s="88" t="s">
        <v>0</v>
      </c>
      <c r="B3" s="89" t="s">
        <v>1</v>
      </c>
      <c r="C3" s="90">
        <v>1</v>
      </c>
      <c r="D3" s="90">
        <v>2</v>
      </c>
      <c r="E3" s="90">
        <v>3</v>
      </c>
      <c r="F3" s="68" t="s">
        <v>2</v>
      </c>
      <c r="G3" s="90">
        <v>4</v>
      </c>
      <c r="H3" s="90">
        <v>5</v>
      </c>
      <c r="I3" s="90">
        <v>6</v>
      </c>
      <c r="J3" s="90" t="s">
        <v>2</v>
      </c>
      <c r="K3" s="90">
        <v>7</v>
      </c>
      <c r="L3" s="90">
        <v>8</v>
      </c>
      <c r="M3" s="90">
        <v>9</v>
      </c>
      <c r="N3" s="90" t="s">
        <v>2</v>
      </c>
      <c r="O3" s="90">
        <v>10</v>
      </c>
      <c r="P3" s="90">
        <v>11</v>
      </c>
      <c r="Q3" s="90">
        <v>12</v>
      </c>
      <c r="R3" s="90" t="s">
        <v>2</v>
      </c>
      <c r="S3" s="90" t="s">
        <v>12</v>
      </c>
      <c r="T3" s="91" t="s">
        <v>13</v>
      </c>
    </row>
    <row r="4" spans="1:20" ht="15">
      <c r="A4" s="60" t="s">
        <v>3</v>
      </c>
      <c r="B4" s="61">
        <v>16</v>
      </c>
      <c r="C4" s="61"/>
      <c r="D4" s="61"/>
      <c r="E4" s="61"/>
      <c r="F4" s="62">
        <f aca="true" t="shared" si="0" ref="F4:F9">(C4+D4+E4)/B4*100</f>
        <v>0</v>
      </c>
      <c r="G4" s="61"/>
      <c r="H4" s="61">
        <v>1</v>
      </c>
      <c r="I4" s="61">
        <v>1</v>
      </c>
      <c r="J4" s="85">
        <f aca="true" t="shared" si="1" ref="J4:J17">(G4+H4+I4)/B4*100</f>
        <v>12.5</v>
      </c>
      <c r="K4" s="61">
        <v>4</v>
      </c>
      <c r="L4" s="61">
        <v>5</v>
      </c>
      <c r="M4" s="61">
        <v>2</v>
      </c>
      <c r="N4" s="85">
        <f aca="true" t="shared" si="2" ref="N4:N9">(K4+L4+M4)/B4*100</f>
        <v>68.75</v>
      </c>
      <c r="O4" s="61">
        <v>3</v>
      </c>
      <c r="P4" s="61"/>
      <c r="Q4" s="61"/>
      <c r="R4" s="85">
        <f aca="true" t="shared" si="3" ref="R4:R9">(O4+P4+Q4)/B4*100</f>
        <v>18.75</v>
      </c>
      <c r="S4" s="86">
        <f>(C4*$C$3+D4*$D$3+E4*$E$3+G4*$G$3+H4*$H$3+I4*$I$3+K4*$K$3+L4*$L$3+M4*$M$3+O4*$O$3+P4*$P$3+$Q$3*Q4)/B4</f>
        <v>7.9375</v>
      </c>
      <c r="T4" s="87">
        <f aca="true" t="shared" si="4" ref="T4:T9">(K4+L4+M4+O4+P4+Q4)/B4*100</f>
        <v>87.5</v>
      </c>
    </row>
    <row r="5" spans="1:20" ht="15">
      <c r="A5" s="49" t="s">
        <v>14</v>
      </c>
      <c r="B5" s="3">
        <v>16</v>
      </c>
      <c r="C5" s="3"/>
      <c r="D5" s="3"/>
      <c r="E5" s="3"/>
      <c r="F5" s="18">
        <f t="shared" si="0"/>
        <v>0</v>
      </c>
      <c r="G5" s="3"/>
      <c r="H5" s="3">
        <v>2</v>
      </c>
      <c r="I5" s="3">
        <v>2</v>
      </c>
      <c r="J5" s="43">
        <f t="shared" si="1"/>
        <v>25</v>
      </c>
      <c r="K5" s="3">
        <v>5</v>
      </c>
      <c r="L5" s="3">
        <v>2</v>
      </c>
      <c r="M5" s="3">
        <v>4</v>
      </c>
      <c r="N5" s="43">
        <f t="shared" si="2"/>
        <v>68.75</v>
      </c>
      <c r="O5" s="3">
        <v>1</v>
      </c>
      <c r="P5" s="3"/>
      <c r="Q5" s="3"/>
      <c r="R5" s="43">
        <f t="shared" si="3"/>
        <v>6.25</v>
      </c>
      <c r="S5" s="44">
        <f aca="true" t="shared" si="5" ref="S5:S17">(C5*$C$3+D5*$D$3+E5*$E$3+G5*$G$3+H5*$H$3+I5*$I$3+K5*$K$3+L5*$L$3+M5*$M$3+O5*$O$3+P5*$P$3+$Q$3*Q5)/B5</f>
        <v>7.4375</v>
      </c>
      <c r="T5" s="84">
        <f t="shared" si="4"/>
        <v>75</v>
      </c>
    </row>
    <row r="6" spans="1:20" ht="15">
      <c r="A6" s="49" t="s">
        <v>22</v>
      </c>
      <c r="B6" s="3">
        <v>16</v>
      </c>
      <c r="C6" s="3"/>
      <c r="D6" s="3"/>
      <c r="E6" s="3"/>
      <c r="F6" s="18">
        <f t="shared" si="0"/>
        <v>0</v>
      </c>
      <c r="G6" s="3"/>
      <c r="H6" s="3"/>
      <c r="I6" s="3">
        <v>3</v>
      </c>
      <c r="J6" s="43">
        <f t="shared" si="1"/>
        <v>18.75</v>
      </c>
      <c r="K6" s="3">
        <v>1</v>
      </c>
      <c r="L6" s="3">
        <v>3</v>
      </c>
      <c r="M6" s="3">
        <v>4</v>
      </c>
      <c r="N6" s="43">
        <f t="shared" si="2"/>
        <v>50</v>
      </c>
      <c r="O6" s="3">
        <v>4</v>
      </c>
      <c r="P6" s="3">
        <v>1</v>
      </c>
      <c r="Q6" s="3"/>
      <c r="R6" s="43">
        <f t="shared" si="3"/>
        <v>31.25</v>
      </c>
      <c r="S6" s="44">
        <f t="shared" si="5"/>
        <v>8.5</v>
      </c>
      <c r="T6" s="84">
        <f t="shared" si="4"/>
        <v>81.25</v>
      </c>
    </row>
    <row r="7" spans="1:20" ht="15">
      <c r="A7" s="49" t="s">
        <v>36</v>
      </c>
      <c r="B7" s="3">
        <v>16</v>
      </c>
      <c r="C7" s="3"/>
      <c r="D7" s="3"/>
      <c r="E7" s="3"/>
      <c r="F7" s="18">
        <f t="shared" si="0"/>
        <v>0</v>
      </c>
      <c r="G7" s="3"/>
      <c r="H7" s="3">
        <v>1</v>
      </c>
      <c r="I7" s="3">
        <v>4</v>
      </c>
      <c r="J7" s="43">
        <f t="shared" si="1"/>
        <v>31.25</v>
      </c>
      <c r="K7" s="3">
        <v>4</v>
      </c>
      <c r="L7" s="3">
        <v>3</v>
      </c>
      <c r="M7" s="3">
        <v>1</v>
      </c>
      <c r="N7" s="43">
        <f t="shared" si="2"/>
        <v>50</v>
      </c>
      <c r="O7" s="3">
        <v>3</v>
      </c>
      <c r="P7" s="3"/>
      <c r="Q7" s="3"/>
      <c r="R7" s="43">
        <f t="shared" si="3"/>
        <v>18.75</v>
      </c>
      <c r="S7" s="44">
        <f t="shared" si="5"/>
        <v>7.5</v>
      </c>
      <c r="T7" s="84">
        <f t="shared" si="4"/>
        <v>68.75</v>
      </c>
    </row>
    <row r="8" spans="1:20" ht="15">
      <c r="A8" s="49" t="s">
        <v>73</v>
      </c>
      <c r="B8" s="3">
        <v>16</v>
      </c>
      <c r="C8" s="3"/>
      <c r="D8" s="3"/>
      <c r="E8" s="3"/>
      <c r="F8" s="18">
        <f t="shared" si="0"/>
        <v>0</v>
      </c>
      <c r="G8" s="3"/>
      <c r="H8" s="3"/>
      <c r="I8" s="3">
        <v>1</v>
      </c>
      <c r="J8" s="43">
        <f t="shared" si="1"/>
        <v>6.25</v>
      </c>
      <c r="K8" s="3">
        <v>3</v>
      </c>
      <c r="L8" s="3">
        <v>6</v>
      </c>
      <c r="M8" s="3">
        <v>2</v>
      </c>
      <c r="N8" s="43">
        <f t="shared" si="2"/>
        <v>68.75</v>
      </c>
      <c r="O8" s="3">
        <v>3</v>
      </c>
      <c r="P8" s="3">
        <v>1</v>
      </c>
      <c r="Q8" s="3"/>
      <c r="R8" s="43">
        <f t="shared" si="3"/>
        <v>25</v>
      </c>
      <c r="S8" s="44">
        <f t="shared" si="5"/>
        <v>8.375</v>
      </c>
      <c r="T8" s="84">
        <f t="shared" si="4"/>
        <v>93.75</v>
      </c>
    </row>
    <row r="9" spans="1:20" ht="15">
      <c r="A9" s="49" t="s">
        <v>6</v>
      </c>
      <c r="B9" s="3">
        <v>16</v>
      </c>
      <c r="C9" s="3"/>
      <c r="D9" s="3"/>
      <c r="E9" s="3">
        <v>1</v>
      </c>
      <c r="F9" s="18">
        <f t="shared" si="0"/>
        <v>6.25</v>
      </c>
      <c r="G9" s="3">
        <v>2</v>
      </c>
      <c r="H9" s="3">
        <v>1</v>
      </c>
      <c r="I9" s="3">
        <v>2</v>
      </c>
      <c r="J9" s="43">
        <f t="shared" si="1"/>
        <v>31.25</v>
      </c>
      <c r="K9" s="3"/>
      <c r="L9" s="3">
        <v>3</v>
      </c>
      <c r="M9" s="3">
        <v>4</v>
      </c>
      <c r="N9" s="43">
        <f t="shared" si="2"/>
        <v>43.75</v>
      </c>
      <c r="O9" s="3">
        <v>3</v>
      </c>
      <c r="P9" s="3"/>
      <c r="Q9" s="3"/>
      <c r="R9" s="43">
        <f t="shared" si="3"/>
        <v>18.75</v>
      </c>
      <c r="S9" s="44">
        <f t="shared" si="5"/>
        <v>7.375</v>
      </c>
      <c r="T9" s="84">
        <f t="shared" si="4"/>
        <v>62.5</v>
      </c>
    </row>
    <row r="10" spans="1:20" ht="15">
      <c r="A10" s="49" t="s">
        <v>25</v>
      </c>
      <c r="B10" s="3">
        <v>16</v>
      </c>
      <c r="C10" s="3"/>
      <c r="D10" s="3"/>
      <c r="E10" s="3"/>
      <c r="F10" s="18">
        <f aca="true" t="shared" si="6" ref="F10:F17">(C10+D10+E10)/B10*100</f>
        <v>0</v>
      </c>
      <c r="G10" s="3"/>
      <c r="H10" s="3"/>
      <c r="I10" s="3"/>
      <c r="J10" s="43">
        <f t="shared" si="1"/>
        <v>0</v>
      </c>
      <c r="K10" s="3">
        <v>1</v>
      </c>
      <c r="L10" s="3"/>
      <c r="M10" s="3">
        <v>3</v>
      </c>
      <c r="N10" s="43">
        <f aca="true" t="shared" si="7" ref="N10:N17">(K10+L10+M10)/B10*100</f>
        <v>25</v>
      </c>
      <c r="O10" s="3">
        <v>6</v>
      </c>
      <c r="P10" s="3">
        <v>6</v>
      </c>
      <c r="Q10" s="3"/>
      <c r="R10" s="43">
        <f aca="true" t="shared" si="8" ref="R10:R17">(O10+P10+Q10)/B10*100</f>
        <v>75</v>
      </c>
      <c r="S10" s="44">
        <f t="shared" si="5"/>
        <v>10</v>
      </c>
      <c r="T10" s="84">
        <f aca="true" t="shared" si="9" ref="T10:T17">(K10+L10+M10+O10+P10+Q10)/B10*100</f>
        <v>100</v>
      </c>
    </row>
    <row r="11" spans="1:20" ht="15">
      <c r="A11" s="49" t="s">
        <v>38</v>
      </c>
      <c r="B11" s="3">
        <v>16</v>
      </c>
      <c r="C11" s="3"/>
      <c r="D11" s="3"/>
      <c r="E11" s="3"/>
      <c r="F11" s="18">
        <f t="shared" si="6"/>
        <v>0</v>
      </c>
      <c r="G11" s="3"/>
      <c r="H11" s="3"/>
      <c r="I11" s="3">
        <v>3</v>
      </c>
      <c r="J11" s="43">
        <f t="shared" si="1"/>
        <v>18.75</v>
      </c>
      <c r="K11" s="3">
        <v>3</v>
      </c>
      <c r="L11" s="3">
        <v>2</v>
      </c>
      <c r="M11" s="3">
        <v>5</v>
      </c>
      <c r="N11" s="43">
        <f t="shared" si="7"/>
        <v>62.5</v>
      </c>
      <c r="O11" s="3">
        <v>3</v>
      </c>
      <c r="P11" s="3"/>
      <c r="Q11" s="3"/>
      <c r="R11" s="43">
        <f t="shared" si="8"/>
        <v>18.75</v>
      </c>
      <c r="S11" s="44">
        <f t="shared" si="5"/>
        <v>8.125</v>
      </c>
      <c r="T11" s="84">
        <f t="shared" si="9"/>
        <v>81.25</v>
      </c>
    </row>
    <row r="12" spans="1:20" ht="15">
      <c r="A12" s="49" t="s">
        <v>20</v>
      </c>
      <c r="B12" s="3">
        <v>16</v>
      </c>
      <c r="C12" s="3"/>
      <c r="D12" s="3"/>
      <c r="E12" s="3"/>
      <c r="F12" s="18">
        <f t="shared" si="6"/>
        <v>0</v>
      </c>
      <c r="G12" s="3"/>
      <c r="H12" s="3"/>
      <c r="I12" s="3">
        <v>2</v>
      </c>
      <c r="J12" s="43">
        <f t="shared" si="1"/>
        <v>12.5</v>
      </c>
      <c r="K12" s="3">
        <v>1</v>
      </c>
      <c r="L12" s="3">
        <v>2</v>
      </c>
      <c r="M12" s="3">
        <v>6</v>
      </c>
      <c r="N12" s="43">
        <f t="shared" si="7"/>
        <v>56.25</v>
      </c>
      <c r="O12" s="3">
        <v>4</v>
      </c>
      <c r="P12" s="3">
        <v>1</v>
      </c>
      <c r="Q12" s="3"/>
      <c r="R12" s="43">
        <f t="shared" si="8"/>
        <v>31.25</v>
      </c>
      <c r="S12" s="44">
        <f t="shared" si="5"/>
        <v>8.75</v>
      </c>
      <c r="T12" s="84">
        <f t="shared" si="9"/>
        <v>87.5</v>
      </c>
    </row>
    <row r="13" spans="1:20" ht="15">
      <c r="A13" s="49" t="s">
        <v>26</v>
      </c>
      <c r="B13" s="3">
        <v>16</v>
      </c>
      <c r="C13" s="3"/>
      <c r="D13" s="3"/>
      <c r="E13" s="3"/>
      <c r="F13" s="18">
        <f t="shared" si="6"/>
        <v>0</v>
      </c>
      <c r="G13" s="3"/>
      <c r="H13" s="3"/>
      <c r="I13" s="3"/>
      <c r="J13" s="43">
        <f t="shared" si="1"/>
        <v>0</v>
      </c>
      <c r="K13" s="3">
        <v>3</v>
      </c>
      <c r="L13" s="3">
        <v>3</v>
      </c>
      <c r="M13" s="3">
        <v>7</v>
      </c>
      <c r="N13" s="43">
        <f t="shared" si="7"/>
        <v>81.25</v>
      </c>
      <c r="O13" s="3">
        <v>3</v>
      </c>
      <c r="P13" s="3"/>
      <c r="Q13" s="3"/>
      <c r="R13" s="43">
        <f t="shared" si="8"/>
        <v>18.75</v>
      </c>
      <c r="S13" s="44">
        <f t="shared" si="5"/>
        <v>8.625</v>
      </c>
      <c r="T13" s="84">
        <f t="shared" si="9"/>
        <v>100</v>
      </c>
    </row>
    <row r="14" spans="1:20" ht="15">
      <c r="A14" s="49" t="s">
        <v>55</v>
      </c>
      <c r="B14" s="3">
        <v>16</v>
      </c>
      <c r="C14" s="3"/>
      <c r="D14" s="3"/>
      <c r="E14" s="3"/>
      <c r="F14" s="18">
        <f t="shared" si="6"/>
        <v>0</v>
      </c>
      <c r="G14" s="3"/>
      <c r="H14" s="3"/>
      <c r="I14" s="3"/>
      <c r="J14" s="43">
        <f t="shared" si="1"/>
        <v>0</v>
      </c>
      <c r="K14" s="3"/>
      <c r="L14" s="3"/>
      <c r="M14" s="3"/>
      <c r="N14" s="43">
        <f t="shared" si="7"/>
        <v>0</v>
      </c>
      <c r="O14" s="3">
        <v>2</v>
      </c>
      <c r="P14" s="3">
        <v>6</v>
      </c>
      <c r="Q14" s="3">
        <v>8</v>
      </c>
      <c r="R14" s="43">
        <f t="shared" si="8"/>
        <v>100</v>
      </c>
      <c r="S14" s="44">
        <f t="shared" si="5"/>
        <v>11.375</v>
      </c>
      <c r="T14" s="84">
        <f t="shared" si="9"/>
        <v>100</v>
      </c>
    </row>
    <row r="15" spans="1:20" ht="15">
      <c r="A15" s="49" t="s">
        <v>10</v>
      </c>
      <c r="B15" s="3">
        <v>16</v>
      </c>
      <c r="C15" s="3"/>
      <c r="D15" s="3"/>
      <c r="E15" s="3"/>
      <c r="F15" s="18">
        <f t="shared" si="6"/>
        <v>0</v>
      </c>
      <c r="G15" s="3"/>
      <c r="H15" s="3"/>
      <c r="I15" s="3"/>
      <c r="J15" s="43">
        <f t="shared" si="1"/>
        <v>0</v>
      </c>
      <c r="K15" s="3"/>
      <c r="L15" s="3"/>
      <c r="M15" s="3">
        <v>1</v>
      </c>
      <c r="N15" s="43">
        <f t="shared" si="7"/>
        <v>6.25</v>
      </c>
      <c r="O15" s="3">
        <v>8</v>
      </c>
      <c r="P15" s="3">
        <v>7</v>
      </c>
      <c r="Q15" s="3"/>
      <c r="R15" s="43">
        <f t="shared" si="8"/>
        <v>93.75</v>
      </c>
      <c r="S15" s="44">
        <f>(C15*$C$3+D15*$D$3+E15*$E$3+G15*$G$3+H15*$H$3+I15*$I$3+K15*$K$3+L15*$L$3+M15*$M$3+O15*$O$3+P15*$P$3+$Q$3*Q15)/B15</f>
        <v>10.375</v>
      </c>
      <c r="T15" s="84">
        <f t="shared" si="9"/>
        <v>100</v>
      </c>
    </row>
    <row r="16" spans="1:20" ht="15">
      <c r="A16" s="49" t="s">
        <v>69</v>
      </c>
      <c r="B16" s="3">
        <v>15</v>
      </c>
      <c r="C16" s="3"/>
      <c r="D16" s="3"/>
      <c r="E16" s="3"/>
      <c r="F16" s="18">
        <f t="shared" si="6"/>
        <v>0</v>
      </c>
      <c r="G16" s="3"/>
      <c r="H16" s="3"/>
      <c r="I16" s="3"/>
      <c r="J16" s="43">
        <f t="shared" si="1"/>
        <v>0</v>
      </c>
      <c r="K16" s="3"/>
      <c r="L16" s="3"/>
      <c r="M16" s="3">
        <v>1</v>
      </c>
      <c r="N16" s="43">
        <f t="shared" si="7"/>
        <v>6.666666666666667</v>
      </c>
      <c r="O16" s="3">
        <v>13</v>
      </c>
      <c r="P16" s="3">
        <v>1</v>
      </c>
      <c r="Q16" s="3"/>
      <c r="R16" s="43">
        <f t="shared" si="8"/>
        <v>93.33333333333333</v>
      </c>
      <c r="S16" s="44">
        <f t="shared" si="5"/>
        <v>10</v>
      </c>
      <c r="T16" s="84">
        <f t="shared" si="9"/>
        <v>100</v>
      </c>
    </row>
    <row r="17" spans="1:20" ht="15.75" thickBot="1">
      <c r="A17" s="52" t="s">
        <v>23</v>
      </c>
      <c r="B17" s="11">
        <v>16</v>
      </c>
      <c r="C17" s="11"/>
      <c r="D17" s="11"/>
      <c r="E17" s="11"/>
      <c r="F17" s="53">
        <f t="shared" si="6"/>
        <v>0</v>
      </c>
      <c r="G17" s="11"/>
      <c r="H17" s="11"/>
      <c r="I17" s="11"/>
      <c r="J17" s="92">
        <f t="shared" si="1"/>
        <v>0</v>
      </c>
      <c r="K17" s="11"/>
      <c r="L17" s="11"/>
      <c r="M17" s="11">
        <v>2</v>
      </c>
      <c r="N17" s="92">
        <f t="shared" si="7"/>
        <v>12.5</v>
      </c>
      <c r="O17" s="11">
        <v>5</v>
      </c>
      <c r="P17" s="11">
        <v>5</v>
      </c>
      <c r="Q17" s="11">
        <v>4</v>
      </c>
      <c r="R17" s="92">
        <f t="shared" si="8"/>
        <v>87.5</v>
      </c>
      <c r="S17" s="93">
        <f t="shared" si="5"/>
        <v>10.6875</v>
      </c>
      <c r="T17" s="94">
        <f t="shared" si="9"/>
        <v>100</v>
      </c>
    </row>
    <row r="18" spans="1:20" ht="15.75" thickBot="1">
      <c r="A18" s="55"/>
      <c r="B18" s="56"/>
      <c r="C18" s="56"/>
      <c r="D18" s="56"/>
      <c r="E18" s="56"/>
      <c r="F18" s="95">
        <f>AVERAGE(F4:F17)</f>
        <v>0.44642857142857145</v>
      </c>
      <c r="G18" s="95"/>
      <c r="H18" s="95"/>
      <c r="I18" s="95"/>
      <c r="J18" s="95">
        <f>AVERAGE(J4:J17)</f>
        <v>11.160714285714286</v>
      </c>
      <c r="K18" s="95"/>
      <c r="L18" s="95"/>
      <c r="M18" s="95"/>
      <c r="N18" s="95">
        <f>AVERAGE(N4:N17)</f>
        <v>42.88690476190476</v>
      </c>
      <c r="O18" s="95"/>
      <c r="P18" s="95"/>
      <c r="Q18" s="95"/>
      <c r="R18" s="95">
        <f>AVERAGE(R4:R17)</f>
        <v>45.50595238095239</v>
      </c>
      <c r="S18" s="95">
        <f>AVERAGE(S4:S17)</f>
        <v>8.933035714285714</v>
      </c>
      <c r="T18" s="96">
        <f>AVERAGE(T4:T17)</f>
        <v>88.39285714285714</v>
      </c>
    </row>
    <row r="19" spans="1:20" ht="15">
      <c r="A19" s="6"/>
      <c r="B19" s="6"/>
      <c r="C19" s="6"/>
      <c r="D19" s="6"/>
      <c r="E19" s="6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</row>
    <row r="20" spans="1:20" ht="15">
      <c r="A20" s="126" t="s">
        <v>74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</row>
    <row r="21" spans="1:20" ht="15.75" thickBot="1">
      <c r="A21" s="9" t="s">
        <v>43</v>
      </c>
      <c r="B21" s="6"/>
      <c r="C21" s="6"/>
      <c r="D21" s="6"/>
      <c r="E21" s="6"/>
      <c r="F21" s="37"/>
      <c r="G21" s="6"/>
      <c r="H21" s="6"/>
      <c r="I21" s="6"/>
      <c r="J21" s="7"/>
      <c r="K21" s="6"/>
      <c r="L21" s="6"/>
      <c r="M21" s="6"/>
      <c r="N21" s="7"/>
      <c r="O21" s="6"/>
      <c r="P21" s="6"/>
      <c r="Q21" s="6"/>
      <c r="R21" s="7"/>
      <c r="S21" s="7"/>
      <c r="T21" s="7"/>
    </row>
    <row r="22" spans="1:20" ht="37.5" thickBot="1">
      <c r="A22" s="65" t="s">
        <v>0</v>
      </c>
      <c r="B22" s="66" t="s">
        <v>1</v>
      </c>
      <c r="C22" s="67">
        <v>1</v>
      </c>
      <c r="D22" s="67">
        <v>2</v>
      </c>
      <c r="E22" s="67">
        <v>3</v>
      </c>
      <c r="F22" s="68" t="s">
        <v>2</v>
      </c>
      <c r="G22" s="67">
        <v>4</v>
      </c>
      <c r="H22" s="67">
        <v>5</v>
      </c>
      <c r="I22" s="67">
        <v>6</v>
      </c>
      <c r="J22" s="68" t="s">
        <v>2</v>
      </c>
      <c r="K22" s="67">
        <v>7</v>
      </c>
      <c r="L22" s="67">
        <v>8</v>
      </c>
      <c r="M22" s="69">
        <v>9</v>
      </c>
      <c r="N22" s="70" t="s">
        <v>2</v>
      </c>
      <c r="O22" s="67">
        <v>10</v>
      </c>
      <c r="P22" s="67">
        <v>11</v>
      </c>
      <c r="Q22" s="67">
        <v>12</v>
      </c>
      <c r="R22" s="68" t="s">
        <v>2</v>
      </c>
      <c r="S22" s="71" t="s">
        <v>12</v>
      </c>
      <c r="T22" s="72" t="s">
        <v>13</v>
      </c>
    </row>
    <row r="23" spans="1:20" ht="15">
      <c r="A23" s="60" t="s">
        <v>3</v>
      </c>
      <c r="B23" s="61">
        <v>27</v>
      </c>
      <c r="C23" s="61"/>
      <c r="D23" s="61"/>
      <c r="E23" s="61"/>
      <c r="F23" s="62">
        <f aca="true" t="shared" si="10" ref="F23:F28">(C23+D23+E23)/B23*100</f>
        <v>0</v>
      </c>
      <c r="G23" s="61"/>
      <c r="H23" s="61"/>
      <c r="I23" s="61">
        <v>2</v>
      </c>
      <c r="J23" s="62">
        <f aca="true" t="shared" si="11" ref="J23:J29">(G23+H23+I23)/B23*100</f>
        <v>7.4074074074074066</v>
      </c>
      <c r="K23" s="61">
        <v>4</v>
      </c>
      <c r="L23" s="61">
        <v>4</v>
      </c>
      <c r="M23" s="61">
        <v>10</v>
      </c>
      <c r="N23" s="62">
        <f aca="true" t="shared" si="12" ref="N23:N29">(K23+L23+M23)/B23*100</f>
        <v>66.66666666666666</v>
      </c>
      <c r="O23" s="61">
        <v>5</v>
      </c>
      <c r="P23" s="61">
        <v>2</v>
      </c>
      <c r="Q23" s="61"/>
      <c r="R23" s="62">
        <f aca="true" t="shared" si="13" ref="R23:R29">(O23+P23+Q23)/B23*100</f>
        <v>25.925925925925924</v>
      </c>
      <c r="S23" s="63">
        <f>(C23*C22+D23*D22+E23*E22+G23*G22+H23*H22+I23*I22+K23*K22+L23*L22+M23*M22+O23*O22+P23*P22+Q23*Q22)/B23</f>
        <v>8.666666666666666</v>
      </c>
      <c r="T23" s="74">
        <f aca="true" t="shared" si="14" ref="T23:T29">(K23+L23+M23+O23+P23+Q23)/B23*100</f>
        <v>92.5925925925926</v>
      </c>
    </row>
    <row r="24" spans="1:20" ht="15">
      <c r="A24" s="49" t="s">
        <v>14</v>
      </c>
      <c r="B24" s="3">
        <v>27</v>
      </c>
      <c r="C24" s="3"/>
      <c r="D24" s="3"/>
      <c r="E24" s="3"/>
      <c r="F24" s="18">
        <f t="shared" si="10"/>
        <v>0</v>
      </c>
      <c r="G24" s="3"/>
      <c r="H24" s="3"/>
      <c r="I24" s="3"/>
      <c r="J24" s="18">
        <f t="shared" si="11"/>
        <v>0</v>
      </c>
      <c r="K24" s="3"/>
      <c r="L24" s="3">
        <v>5</v>
      </c>
      <c r="M24" s="3">
        <v>6</v>
      </c>
      <c r="N24" s="18">
        <f t="shared" si="12"/>
        <v>40.74074074074074</v>
      </c>
      <c r="O24" s="3">
        <v>12</v>
      </c>
      <c r="P24" s="3">
        <v>4</v>
      </c>
      <c r="Q24" s="3"/>
      <c r="R24" s="18">
        <f t="shared" si="13"/>
        <v>59.25925925925925</v>
      </c>
      <c r="S24" s="20">
        <f>(C24*C22+D24*D22+E24*E22+G24*G22+H24*H22+I24*I22+K24*K22+L24*L22+M24*M22+O24*O22+P24*P22+Q24*Q22)/B24</f>
        <v>9.555555555555555</v>
      </c>
      <c r="T24" s="50">
        <f t="shared" si="14"/>
        <v>100</v>
      </c>
    </row>
    <row r="25" spans="1:20" ht="15">
      <c r="A25" s="49" t="s">
        <v>22</v>
      </c>
      <c r="B25" s="3">
        <v>27</v>
      </c>
      <c r="C25" s="3"/>
      <c r="D25" s="3"/>
      <c r="E25" s="3"/>
      <c r="F25" s="18">
        <f t="shared" si="10"/>
        <v>0</v>
      </c>
      <c r="G25" s="3">
        <v>1</v>
      </c>
      <c r="H25" s="3"/>
      <c r="I25" s="3">
        <v>1</v>
      </c>
      <c r="J25" s="18">
        <f t="shared" si="11"/>
        <v>7.4074074074074066</v>
      </c>
      <c r="K25" s="3">
        <v>3</v>
      </c>
      <c r="L25" s="3">
        <v>6</v>
      </c>
      <c r="M25" s="3">
        <v>5</v>
      </c>
      <c r="N25" s="18">
        <f t="shared" si="12"/>
        <v>51.85185185185185</v>
      </c>
      <c r="O25" s="3">
        <v>8</v>
      </c>
      <c r="P25" s="3">
        <v>3</v>
      </c>
      <c r="Q25" s="3"/>
      <c r="R25" s="18">
        <f t="shared" si="13"/>
        <v>40.74074074074074</v>
      </c>
      <c r="S25" s="20">
        <f>(C25*C22+D25*D22+E25*E22+G25*G22+H25*H22+I25*I22+K25*K22+L25*L22+M25*M22+O25*O22+P25*P22+Q25*Q22)/B25</f>
        <v>8.777777777777779</v>
      </c>
      <c r="T25" s="50">
        <f t="shared" si="14"/>
        <v>92.5925925925926</v>
      </c>
    </row>
    <row r="26" spans="1:20" ht="15">
      <c r="A26" s="49" t="s">
        <v>37</v>
      </c>
      <c r="B26" s="3">
        <v>27</v>
      </c>
      <c r="C26" s="3"/>
      <c r="D26" s="3"/>
      <c r="E26" s="3"/>
      <c r="F26" s="18">
        <f t="shared" si="10"/>
        <v>0</v>
      </c>
      <c r="G26" s="3">
        <v>2</v>
      </c>
      <c r="H26" s="3">
        <v>2</v>
      </c>
      <c r="I26" s="3">
        <v>4</v>
      </c>
      <c r="J26" s="18">
        <f t="shared" si="11"/>
        <v>29.629629629629626</v>
      </c>
      <c r="K26" s="3">
        <v>4</v>
      </c>
      <c r="L26" s="3">
        <v>9</v>
      </c>
      <c r="M26" s="3">
        <v>5</v>
      </c>
      <c r="N26" s="18">
        <f t="shared" si="12"/>
        <v>66.66666666666666</v>
      </c>
      <c r="O26" s="3">
        <v>1</v>
      </c>
      <c r="P26" s="3"/>
      <c r="Q26" s="3"/>
      <c r="R26" s="18">
        <f t="shared" si="13"/>
        <v>3.7037037037037033</v>
      </c>
      <c r="S26" s="20">
        <f>(C26*C22+D26*D22+E26*E22+G26*G22+H26*H22+I26*I22+K26*K22+L26*L22+M26*M22+O26*O22+P26*P22+Q26*Q22)/B26</f>
        <v>7.296296296296297</v>
      </c>
      <c r="T26" s="50">
        <f t="shared" si="14"/>
        <v>70.37037037037037</v>
      </c>
    </row>
    <row r="27" spans="1:20" ht="15">
      <c r="A27" s="49" t="s">
        <v>73</v>
      </c>
      <c r="B27" s="3">
        <v>27</v>
      </c>
      <c r="C27" s="3"/>
      <c r="D27" s="3"/>
      <c r="E27" s="3"/>
      <c r="F27" s="18">
        <f t="shared" si="10"/>
        <v>0</v>
      </c>
      <c r="G27" s="3">
        <v>1</v>
      </c>
      <c r="H27" s="3"/>
      <c r="I27" s="3">
        <v>2</v>
      </c>
      <c r="J27" s="18">
        <f t="shared" si="11"/>
        <v>11.11111111111111</v>
      </c>
      <c r="K27" s="3">
        <v>4</v>
      </c>
      <c r="L27" s="3">
        <v>7</v>
      </c>
      <c r="M27" s="3">
        <v>7</v>
      </c>
      <c r="N27" s="18">
        <f t="shared" si="12"/>
        <v>66.66666666666666</v>
      </c>
      <c r="O27" s="8">
        <v>4</v>
      </c>
      <c r="P27" s="3">
        <v>1</v>
      </c>
      <c r="Q27" s="3">
        <v>1</v>
      </c>
      <c r="R27" s="18">
        <f t="shared" si="13"/>
        <v>22.22222222222222</v>
      </c>
      <c r="S27" s="20">
        <f>(C27*C22+D27*D22+E27*E22+G27*G22+H27*H22+I27*I22+K27*K22+L27*L22+M27*M22+O27*O22+P27*P22+Q27*Q22)/B27</f>
        <v>8.37037037037037</v>
      </c>
      <c r="T27" s="50">
        <f t="shared" si="14"/>
        <v>88.88888888888889</v>
      </c>
    </row>
    <row r="28" spans="1:20" ht="15">
      <c r="A28" s="49" t="s">
        <v>6</v>
      </c>
      <c r="B28" s="3">
        <v>27</v>
      </c>
      <c r="C28" s="3"/>
      <c r="D28" s="3"/>
      <c r="E28" s="3">
        <v>1</v>
      </c>
      <c r="F28" s="18">
        <f t="shared" si="10"/>
        <v>3.7037037037037033</v>
      </c>
      <c r="G28" s="3">
        <v>2</v>
      </c>
      <c r="H28" s="3">
        <v>2</v>
      </c>
      <c r="I28" s="3">
        <v>5</v>
      </c>
      <c r="J28" s="18">
        <f t="shared" si="11"/>
        <v>33.33333333333333</v>
      </c>
      <c r="K28" s="3">
        <v>6</v>
      </c>
      <c r="L28" s="3">
        <v>7</v>
      </c>
      <c r="M28" s="3">
        <v>4</v>
      </c>
      <c r="N28" s="18">
        <f t="shared" si="12"/>
        <v>62.96296296296296</v>
      </c>
      <c r="O28" s="3"/>
      <c r="P28" s="3"/>
      <c r="Q28" s="3"/>
      <c r="R28" s="18">
        <f t="shared" si="13"/>
        <v>0</v>
      </c>
      <c r="S28" s="20">
        <f>(C28*$C$26+D28*$D$26+E28*$E$26+G28*$G$26+H28*$H$26+I28*$I$26+K28*$K$26+L28*$L$26+M28*$M$26+O28*$O$26+P28*$P$26+Q28*$Q$26)/B28</f>
        <v>5</v>
      </c>
      <c r="T28" s="50">
        <f t="shared" si="14"/>
        <v>62.96296296296296</v>
      </c>
    </row>
    <row r="29" spans="1:20" ht="15">
      <c r="A29" s="49" t="s">
        <v>25</v>
      </c>
      <c r="B29" s="3">
        <v>27</v>
      </c>
      <c r="C29" s="3"/>
      <c r="D29" s="3"/>
      <c r="E29" s="3"/>
      <c r="F29" s="18">
        <f aca="true" t="shared" si="15" ref="F29:F36">(C29+D29+E29)/B29*100</f>
        <v>0</v>
      </c>
      <c r="G29" s="3"/>
      <c r="H29" s="3"/>
      <c r="I29" s="3"/>
      <c r="J29" s="18">
        <f t="shared" si="11"/>
        <v>0</v>
      </c>
      <c r="K29" s="3"/>
      <c r="L29" s="3">
        <v>1</v>
      </c>
      <c r="M29" s="3"/>
      <c r="N29" s="18">
        <f t="shared" si="12"/>
        <v>3.7037037037037033</v>
      </c>
      <c r="O29" s="3">
        <v>10</v>
      </c>
      <c r="P29" s="3">
        <v>14</v>
      </c>
      <c r="Q29" s="3">
        <v>2</v>
      </c>
      <c r="R29" s="18">
        <f t="shared" si="13"/>
        <v>96.29629629629629</v>
      </c>
      <c r="S29" s="20">
        <f>(C29*$C$26+D29*$D$26+E29*$E$26+G29*$G$26+H29*$H$26+I29*$I$26+K29*$K$26+L29*$L$26+M29*$M$26+O29*$O$26+P29*$P$26+Q29*$Q$26)/B29</f>
        <v>0.7037037037037037</v>
      </c>
      <c r="T29" s="50">
        <f t="shared" si="14"/>
        <v>100</v>
      </c>
    </row>
    <row r="30" spans="1:20" ht="15">
      <c r="A30" s="49" t="s">
        <v>18</v>
      </c>
      <c r="B30" s="3">
        <v>27</v>
      </c>
      <c r="C30" s="3"/>
      <c r="D30" s="3"/>
      <c r="E30" s="3"/>
      <c r="F30" s="18">
        <f t="shared" si="15"/>
        <v>0</v>
      </c>
      <c r="G30" s="3"/>
      <c r="H30" s="3"/>
      <c r="I30" s="3"/>
      <c r="J30" s="18">
        <f aca="true" t="shared" si="16" ref="J30:J36">(G30+H30+I30)/B30*100</f>
        <v>0</v>
      </c>
      <c r="K30" s="3"/>
      <c r="L30" s="3">
        <v>8</v>
      </c>
      <c r="M30" s="3">
        <v>11</v>
      </c>
      <c r="N30" s="18">
        <f aca="true" t="shared" si="17" ref="N30:N36">(K30+L30+M30)/B30*100</f>
        <v>70.37037037037037</v>
      </c>
      <c r="O30" s="3">
        <v>6</v>
      </c>
      <c r="P30" s="3">
        <v>2</v>
      </c>
      <c r="Q30" s="3"/>
      <c r="R30" s="18">
        <f aca="true" t="shared" si="18" ref="R30:R36">(O30+P30+Q30)/B30*100</f>
        <v>29.629629629629626</v>
      </c>
      <c r="S30" s="20">
        <f>(C30*$C$26+D30*$D$26+E30*$E$26+G30*$G$26+H30*$H$26+I30*$I$26+K30*$K$26+L30*$L$26+M30*$M$26+O30*$O$26+P30*$P$26+Q30*$Q$26)/B30</f>
        <v>4.925925925925926</v>
      </c>
      <c r="T30" s="50">
        <f aca="true" t="shared" si="19" ref="T30:T36">(K30+L30+M30+O30+P30+Q30)/B30*100</f>
        <v>100</v>
      </c>
    </row>
    <row r="31" spans="1:20" ht="15">
      <c r="A31" s="49" t="s">
        <v>20</v>
      </c>
      <c r="B31" s="3">
        <v>27</v>
      </c>
      <c r="C31" s="3"/>
      <c r="D31" s="3"/>
      <c r="E31" s="3"/>
      <c r="F31" s="18">
        <f t="shared" si="15"/>
        <v>0</v>
      </c>
      <c r="G31" s="3"/>
      <c r="H31" s="3">
        <v>1</v>
      </c>
      <c r="I31" s="3">
        <v>3</v>
      </c>
      <c r="J31" s="18">
        <f t="shared" si="16"/>
        <v>14.814814814814813</v>
      </c>
      <c r="K31" s="3">
        <v>2</v>
      </c>
      <c r="L31" s="3">
        <v>5</v>
      </c>
      <c r="M31" s="3">
        <v>11</v>
      </c>
      <c r="N31" s="18">
        <f t="shared" si="17"/>
        <v>66.66666666666666</v>
      </c>
      <c r="O31" s="3">
        <v>5</v>
      </c>
      <c r="P31" s="3"/>
      <c r="Q31" s="3"/>
      <c r="R31" s="18">
        <f t="shared" si="18"/>
        <v>18.51851851851852</v>
      </c>
      <c r="S31" s="20">
        <f>(C31*$C$26+D31*$D$26+E31*$E$26+G31*$G$26+H31*$H$26+I31*$I$26+K31*$K$26+L31*$L$26+M31*$M$26+O31*$O$26+P31*$P$26+Q31*$Q$26)/B31</f>
        <v>4.703703703703703</v>
      </c>
      <c r="T31" s="50">
        <f t="shared" si="19"/>
        <v>85.18518518518519</v>
      </c>
    </row>
    <row r="32" spans="1:20" ht="15">
      <c r="A32" s="49" t="s">
        <v>26</v>
      </c>
      <c r="B32" s="3">
        <v>27</v>
      </c>
      <c r="C32" s="3"/>
      <c r="D32" s="3"/>
      <c r="E32" s="3"/>
      <c r="F32" s="18">
        <f t="shared" si="15"/>
        <v>0</v>
      </c>
      <c r="G32" s="3"/>
      <c r="H32" s="3"/>
      <c r="I32" s="3">
        <v>2</v>
      </c>
      <c r="J32" s="18">
        <f t="shared" si="16"/>
        <v>7.4074074074074066</v>
      </c>
      <c r="K32" s="3">
        <v>3</v>
      </c>
      <c r="L32" s="3">
        <v>3</v>
      </c>
      <c r="M32" s="3">
        <v>12</v>
      </c>
      <c r="N32" s="18">
        <f t="shared" si="17"/>
        <v>66.66666666666666</v>
      </c>
      <c r="O32" s="3">
        <v>7</v>
      </c>
      <c r="P32" s="3"/>
      <c r="Q32" s="3"/>
      <c r="R32" s="18">
        <f t="shared" si="18"/>
        <v>25.925925925925924</v>
      </c>
      <c r="S32" s="20">
        <f>(C32*$C$26+D32*$D$26+E32*$E$26+G32*$G$26+H32*$H$26+I32*$I$26+K32*$K$26+L32*$L$26+M32*$M$26+O32*$O$26+P32*$P$26+Q32*$Q$26)/B32</f>
        <v>4.222222222222222</v>
      </c>
      <c r="T32" s="50">
        <f t="shared" si="19"/>
        <v>92.5925925925926</v>
      </c>
    </row>
    <row r="33" spans="1:20" ht="15">
      <c r="A33" s="49" t="s">
        <v>55</v>
      </c>
      <c r="B33" s="3">
        <v>27</v>
      </c>
      <c r="C33" s="3"/>
      <c r="D33" s="3"/>
      <c r="E33" s="3"/>
      <c r="F33" s="18">
        <f t="shared" si="15"/>
        <v>0</v>
      </c>
      <c r="G33" s="3"/>
      <c r="H33" s="3"/>
      <c r="I33" s="3"/>
      <c r="J33" s="18">
        <f t="shared" si="16"/>
        <v>0</v>
      </c>
      <c r="K33" s="3"/>
      <c r="L33" s="3"/>
      <c r="M33" s="3"/>
      <c r="N33" s="18">
        <f t="shared" si="17"/>
        <v>0</v>
      </c>
      <c r="O33" s="3">
        <v>7</v>
      </c>
      <c r="P33" s="3">
        <v>6</v>
      </c>
      <c r="Q33" s="3">
        <v>14</v>
      </c>
      <c r="R33" s="18">
        <f t="shared" si="18"/>
        <v>100</v>
      </c>
      <c r="S33" s="20">
        <f>(C33*C22+D33*D22+E33*E22+G33*G22+H33*H22+I33*I22+K33*K22+L33*L22+M33*M22+O33*O22+P33*P22+Q33*Q22)/B33</f>
        <v>11.25925925925926</v>
      </c>
      <c r="T33" s="50">
        <f t="shared" si="19"/>
        <v>100</v>
      </c>
    </row>
    <row r="34" spans="1:20" ht="15">
      <c r="A34" s="49" t="s">
        <v>10</v>
      </c>
      <c r="B34" s="3">
        <v>27</v>
      </c>
      <c r="C34" s="3"/>
      <c r="D34" s="3"/>
      <c r="E34" s="3"/>
      <c r="F34" s="18">
        <f t="shared" si="15"/>
        <v>0</v>
      </c>
      <c r="G34" s="3"/>
      <c r="H34" s="3"/>
      <c r="I34" s="3"/>
      <c r="J34" s="18">
        <f t="shared" si="16"/>
        <v>0</v>
      </c>
      <c r="K34" s="3"/>
      <c r="L34" s="3"/>
      <c r="M34" s="3"/>
      <c r="N34" s="18">
        <f t="shared" si="17"/>
        <v>0</v>
      </c>
      <c r="O34" s="3">
        <v>6</v>
      </c>
      <c r="P34" s="3">
        <v>13</v>
      </c>
      <c r="Q34" s="3">
        <v>8</v>
      </c>
      <c r="R34" s="18">
        <f t="shared" si="18"/>
        <v>100</v>
      </c>
      <c r="S34" s="20">
        <f>(C34*C22+D34*D22+E34*E22+G34*G22+H34*H22+I34*I22+K34*K22+L34*L22+M34*M22+O34*O22+P34*P22+Q34*Q22)/B34</f>
        <v>11.074074074074074</v>
      </c>
      <c r="T34" s="50">
        <f t="shared" si="19"/>
        <v>100</v>
      </c>
    </row>
    <row r="35" spans="1:20" ht="15">
      <c r="A35" s="49" t="s">
        <v>69</v>
      </c>
      <c r="B35" s="3">
        <v>26</v>
      </c>
      <c r="C35" s="3"/>
      <c r="D35" s="3"/>
      <c r="E35" s="3"/>
      <c r="F35" s="18">
        <f t="shared" si="15"/>
        <v>0</v>
      </c>
      <c r="G35" s="3"/>
      <c r="H35" s="3"/>
      <c r="I35" s="3"/>
      <c r="J35" s="18">
        <f t="shared" si="16"/>
        <v>0</v>
      </c>
      <c r="K35" s="3">
        <v>2</v>
      </c>
      <c r="L35" s="3"/>
      <c r="M35" s="3">
        <v>4</v>
      </c>
      <c r="N35" s="18">
        <f t="shared" si="17"/>
        <v>23.076923076923077</v>
      </c>
      <c r="O35" s="3">
        <v>12</v>
      </c>
      <c r="P35" s="3">
        <v>8</v>
      </c>
      <c r="Q35" s="3"/>
      <c r="R35" s="18">
        <f t="shared" si="18"/>
        <v>76.92307692307693</v>
      </c>
      <c r="S35" s="20">
        <f>(K35*K22+L35*L22+M35*M22+O35*O22+P35*P22+Q35*Q22)/B35</f>
        <v>9.923076923076923</v>
      </c>
      <c r="T35" s="50">
        <f t="shared" si="19"/>
        <v>100</v>
      </c>
    </row>
    <row r="36" spans="1:20" ht="15.75" thickBot="1">
      <c r="A36" s="52" t="s">
        <v>23</v>
      </c>
      <c r="B36" s="11">
        <v>27</v>
      </c>
      <c r="C36" s="11"/>
      <c r="D36" s="11"/>
      <c r="E36" s="11"/>
      <c r="F36" s="53">
        <f t="shared" si="15"/>
        <v>0</v>
      </c>
      <c r="G36" s="11"/>
      <c r="H36" s="11"/>
      <c r="I36" s="11"/>
      <c r="J36" s="53">
        <f t="shared" si="16"/>
        <v>0</v>
      </c>
      <c r="K36" s="11"/>
      <c r="L36" s="11"/>
      <c r="M36" s="11">
        <v>2</v>
      </c>
      <c r="N36" s="53">
        <f t="shared" si="17"/>
        <v>7.4074074074074066</v>
      </c>
      <c r="O36" s="11">
        <v>5</v>
      </c>
      <c r="P36" s="11">
        <v>11</v>
      </c>
      <c r="Q36" s="11">
        <v>9</v>
      </c>
      <c r="R36" s="53">
        <f t="shared" si="18"/>
        <v>92.5925925925926</v>
      </c>
      <c r="S36" s="54">
        <f>(G36*G22+H36*H22+I36*I22+K36*K22+L36*L22+M36*M22+O36*O22+P36*P22+Q36*Q22)/B36</f>
        <v>11</v>
      </c>
      <c r="T36" s="77">
        <f t="shared" si="19"/>
        <v>100</v>
      </c>
    </row>
    <row r="37" spans="1:20" ht="15.75" thickBot="1">
      <c r="A37" s="55"/>
      <c r="B37" s="56"/>
      <c r="C37" s="56"/>
      <c r="D37" s="56"/>
      <c r="E37" s="56"/>
      <c r="F37" s="57">
        <f>AVERAGE(F23:F36)</f>
        <v>0.26455026455026454</v>
      </c>
      <c r="G37" s="57"/>
      <c r="H37" s="57"/>
      <c r="I37" s="57"/>
      <c r="J37" s="57">
        <f>AVERAGE(J23:J36)</f>
        <v>7.936507936507936</v>
      </c>
      <c r="K37" s="57"/>
      <c r="L37" s="57"/>
      <c r="M37" s="57"/>
      <c r="N37" s="57">
        <f>AVERAGE(N23:N36)</f>
        <v>42.38909238909239</v>
      </c>
      <c r="O37" s="56"/>
      <c r="P37" s="56"/>
      <c r="Q37" s="56"/>
      <c r="R37" s="57">
        <f>AVERAGE(R23:R36)</f>
        <v>49.40984940984941</v>
      </c>
      <c r="S37" s="82">
        <f>AVERAGE(S23:S36)</f>
        <v>7.534188034188034</v>
      </c>
      <c r="T37" s="83">
        <f>AVERAGE(T23:T36)</f>
        <v>91.7989417989418</v>
      </c>
    </row>
  </sheetData>
  <sheetProtection/>
  <mergeCells count="2">
    <mergeCell ref="A20:T20"/>
    <mergeCell ref="A1:T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selection activeCell="M15" sqref="M15"/>
    </sheetView>
  </sheetViews>
  <sheetFormatPr defaultColWidth="9.00390625" defaultRowHeight="12.75"/>
  <cols>
    <col min="1" max="1" width="19.00390625" style="0" bestFit="1" customWidth="1"/>
    <col min="3" max="3" width="4.75390625" style="0" customWidth="1"/>
    <col min="4" max="4" width="4.25390625" style="0" customWidth="1"/>
    <col min="5" max="5" width="4.75390625" style="0" customWidth="1"/>
    <col min="7" max="7" width="5.125" style="0" customWidth="1"/>
    <col min="8" max="9" width="5.50390625" style="0" customWidth="1"/>
    <col min="11" max="11" width="6.25390625" style="0" customWidth="1"/>
    <col min="12" max="13" width="6.00390625" style="0" customWidth="1"/>
    <col min="15" max="15" width="6.75390625" style="0" customWidth="1"/>
    <col min="16" max="16" width="5.50390625" style="0" customWidth="1"/>
    <col min="17" max="17" width="6.25390625" style="0" customWidth="1"/>
    <col min="19" max="19" width="12.125" style="0" customWidth="1"/>
  </cols>
  <sheetData>
    <row r="1" spans="1:20" ht="15">
      <c r="A1" s="126" t="s">
        <v>11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</row>
    <row r="2" spans="1:20" ht="15">
      <c r="A2" s="126" t="s">
        <v>89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ht="15.75" thickBot="1">
      <c r="A3" s="9" t="s">
        <v>47</v>
      </c>
      <c r="B3" s="6"/>
      <c r="C3" s="6"/>
      <c r="D3" s="6"/>
      <c r="E3" s="6"/>
      <c r="F3" s="7"/>
      <c r="G3" s="6"/>
      <c r="H3" s="6"/>
      <c r="I3" s="6"/>
      <c r="J3" s="7"/>
      <c r="K3" s="6"/>
      <c r="L3" s="6"/>
      <c r="M3" s="6"/>
      <c r="N3" s="7"/>
      <c r="O3" s="6"/>
      <c r="P3" s="6"/>
      <c r="Q3" s="6"/>
      <c r="R3" s="7"/>
      <c r="S3" s="7"/>
      <c r="T3" s="7"/>
    </row>
    <row r="4" spans="1:20" ht="37.5" thickBot="1">
      <c r="A4" s="65" t="s">
        <v>0</v>
      </c>
      <c r="B4" s="66" t="s">
        <v>1</v>
      </c>
      <c r="C4" s="67">
        <v>1</v>
      </c>
      <c r="D4" s="67">
        <v>2</v>
      </c>
      <c r="E4" s="67">
        <v>3</v>
      </c>
      <c r="F4" s="68" t="s">
        <v>2</v>
      </c>
      <c r="G4" s="67">
        <v>4</v>
      </c>
      <c r="H4" s="67">
        <v>5</v>
      </c>
      <c r="I4" s="67">
        <v>6</v>
      </c>
      <c r="J4" s="68" t="s">
        <v>2</v>
      </c>
      <c r="K4" s="67">
        <v>7</v>
      </c>
      <c r="L4" s="67">
        <v>8</v>
      </c>
      <c r="M4" s="69">
        <v>9</v>
      </c>
      <c r="N4" s="70" t="s">
        <v>2</v>
      </c>
      <c r="O4" s="67">
        <v>10</v>
      </c>
      <c r="P4" s="67">
        <v>11</v>
      </c>
      <c r="Q4" s="67">
        <v>12</v>
      </c>
      <c r="R4" s="68" t="s">
        <v>2</v>
      </c>
      <c r="S4" s="71" t="s">
        <v>12</v>
      </c>
      <c r="T4" s="72" t="s">
        <v>13</v>
      </c>
    </row>
    <row r="5" spans="1:20" ht="15">
      <c r="A5" s="60" t="s">
        <v>3</v>
      </c>
      <c r="B5" s="61">
        <v>26</v>
      </c>
      <c r="C5" s="61"/>
      <c r="D5" s="61"/>
      <c r="E5" s="61"/>
      <c r="F5" s="62">
        <f>(C5+D5+E5)/B5*100</f>
        <v>0</v>
      </c>
      <c r="G5" s="61"/>
      <c r="H5" s="61"/>
      <c r="I5" s="61"/>
      <c r="J5" s="62">
        <f>(G5+H5+I5)/B5*100</f>
        <v>0</v>
      </c>
      <c r="K5" s="61">
        <v>3</v>
      </c>
      <c r="L5" s="61">
        <v>4</v>
      </c>
      <c r="M5" s="61">
        <v>5</v>
      </c>
      <c r="N5" s="62">
        <f aca="true" t="shared" si="0" ref="N5:N15">(+L5+M5+K5)/B5*100</f>
        <v>46.15384615384615</v>
      </c>
      <c r="O5" s="61">
        <v>5</v>
      </c>
      <c r="P5" s="61">
        <v>9</v>
      </c>
      <c r="Q5" s="61"/>
      <c r="R5" s="62">
        <f aca="true" t="shared" si="1" ref="R5:R15">(O5+P5+Q5)/B5*100</f>
        <v>53.84615384615385</v>
      </c>
      <c r="S5" s="63">
        <f>(E5*E4+G5*G4+H5*H4+I5*I4+K5*K4+L5*L4+M5*M4+O5*O4+P5*P4+Q5*Q4)/B5</f>
        <v>9.5</v>
      </c>
      <c r="T5" s="74">
        <f aca="true" t="shared" si="2" ref="T5:T15">(K5+L5+M5+O5+P5+Q5)/B5*100</f>
        <v>100</v>
      </c>
    </row>
    <row r="6" spans="1:20" ht="15">
      <c r="A6" s="49" t="s">
        <v>14</v>
      </c>
      <c r="B6" s="3">
        <v>26</v>
      </c>
      <c r="C6" s="3"/>
      <c r="D6" s="3"/>
      <c r="E6" s="3"/>
      <c r="F6" s="18">
        <f aca="true" t="shared" si="3" ref="F6:F23">(C6+D6+E6)/B6*100</f>
        <v>0</v>
      </c>
      <c r="G6" s="3"/>
      <c r="H6" s="3">
        <v>1</v>
      </c>
      <c r="I6" s="3">
        <v>7</v>
      </c>
      <c r="J6" s="18">
        <f aca="true" t="shared" si="4" ref="J6:J23">(G6+H6+I6)/B6*100</f>
        <v>30.76923076923077</v>
      </c>
      <c r="K6" s="3">
        <v>1</v>
      </c>
      <c r="L6" s="3">
        <v>5</v>
      </c>
      <c r="M6" s="3">
        <v>2</v>
      </c>
      <c r="N6" s="18">
        <f t="shared" si="0"/>
        <v>30.76923076923077</v>
      </c>
      <c r="O6" s="3">
        <v>9</v>
      </c>
      <c r="P6" s="3">
        <v>1</v>
      </c>
      <c r="Q6" s="3"/>
      <c r="R6" s="18">
        <f t="shared" si="1"/>
        <v>38.46153846153847</v>
      </c>
      <c r="S6" s="20">
        <f>(G6*G4+H6*H4+I6*I4+K6*K4+L6*L4+M6*M4+O6*O4+P6*P4+Q6*Q4)/B6</f>
        <v>8.192307692307692</v>
      </c>
      <c r="T6" s="50">
        <f t="shared" si="2"/>
        <v>69.23076923076923</v>
      </c>
    </row>
    <row r="7" spans="1:20" ht="15">
      <c r="A7" s="49" t="s">
        <v>22</v>
      </c>
      <c r="B7" s="3">
        <v>26</v>
      </c>
      <c r="C7" s="3"/>
      <c r="D7" s="3"/>
      <c r="E7" s="3"/>
      <c r="F7" s="18">
        <f t="shared" si="3"/>
        <v>0</v>
      </c>
      <c r="G7" s="3">
        <v>1</v>
      </c>
      <c r="H7" s="3"/>
      <c r="I7" s="3"/>
      <c r="J7" s="18">
        <f t="shared" si="4"/>
        <v>3.8461538461538463</v>
      </c>
      <c r="K7" s="3">
        <v>1</v>
      </c>
      <c r="L7" s="3">
        <v>4</v>
      </c>
      <c r="M7" s="3">
        <v>1</v>
      </c>
      <c r="N7" s="18">
        <f t="shared" si="0"/>
        <v>23.076923076923077</v>
      </c>
      <c r="O7" s="3">
        <v>9</v>
      </c>
      <c r="P7" s="3">
        <v>9</v>
      </c>
      <c r="Q7" s="3">
        <v>1</v>
      </c>
      <c r="R7" s="18">
        <f t="shared" si="1"/>
        <v>73.07692307692307</v>
      </c>
      <c r="S7" s="20">
        <f>(E7*E4+G7*G4+H7*H4+I7*I4+K7*K4+L7*L4+M7*M4+O7*O4+P7*P4+Q7*Q4)/B7</f>
        <v>9.73076923076923</v>
      </c>
      <c r="T7" s="50">
        <f t="shared" si="2"/>
        <v>96.15384615384616</v>
      </c>
    </row>
    <row r="8" spans="1:20" ht="15">
      <c r="A8" s="49" t="s">
        <v>35</v>
      </c>
      <c r="B8" s="3">
        <v>18</v>
      </c>
      <c r="C8" s="3"/>
      <c r="D8" s="3"/>
      <c r="E8" s="3"/>
      <c r="F8" s="18">
        <f t="shared" si="3"/>
        <v>0</v>
      </c>
      <c r="G8" s="3"/>
      <c r="H8" s="3">
        <v>1</v>
      </c>
      <c r="I8" s="3">
        <v>1</v>
      </c>
      <c r="J8" s="18">
        <f t="shared" si="4"/>
        <v>11.11111111111111</v>
      </c>
      <c r="K8" s="3"/>
      <c r="L8" s="3">
        <v>3</v>
      </c>
      <c r="M8" s="3">
        <v>1</v>
      </c>
      <c r="N8" s="18">
        <f t="shared" si="0"/>
        <v>22.22222222222222</v>
      </c>
      <c r="O8" s="3">
        <v>4</v>
      </c>
      <c r="P8" s="3">
        <v>8</v>
      </c>
      <c r="Q8" s="3"/>
      <c r="R8" s="18">
        <f t="shared" si="1"/>
        <v>66.66666666666666</v>
      </c>
      <c r="S8" s="20">
        <f>(E8*E4+G8*G4+H8*H4+I8*I4+K8*K4+L8*L4+M8*M4+O8*O4+P8*P4+Q8*Q4)/B8</f>
        <v>9.555555555555555</v>
      </c>
      <c r="T8" s="50">
        <f t="shared" si="2"/>
        <v>88.88888888888889</v>
      </c>
    </row>
    <row r="9" spans="1:20" ht="15">
      <c r="A9" s="49" t="s">
        <v>73</v>
      </c>
      <c r="B9" s="3">
        <v>26</v>
      </c>
      <c r="C9" s="3"/>
      <c r="D9" s="3"/>
      <c r="E9" s="3"/>
      <c r="F9" s="18">
        <f t="shared" si="3"/>
        <v>0</v>
      </c>
      <c r="G9" s="3"/>
      <c r="H9" s="3"/>
      <c r="I9" s="3"/>
      <c r="J9" s="18">
        <f t="shared" si="4"/>
        <v>0</v>
      </c>
      <c r="K9" s="3">
        <v>4</v>
      </c>
      <c r="L9" s="3">
        <v>3</v>
      </c>
      <c r="M9" s="3">
        <v>4</v>
      </c>
      <c r="N9" s="18">
        <f t="shared" si="0"/>
        <v>42.30769230769231</v>
      </c>
      <c r="O9" s="3">
        <v>6</v>
      </c>
      <c r="P9" s="3">
        <v>8</v>
      </c>
      <c r="Q9" s="3">
        <v>1</v>
      </c>
      <c r="R9" s="18">
        <f t="shared" si="1"/>
        <v>57.692307692307686</v>
      </c>
      <c r="S9" s="20">
        <f>(G9*G4+H9*H4+I9*I4+K9*K4+L9*L4+M9*M4+O9*O4+P9*P4+Q9*Q4)/B9</f>
        <v>9.538461538461538</v>
      </c>
      <c r="T9" s="50">
        <f t="shared" si="2"/>
        <v>100</v>
      </c>
    </row>
    <row r="10" spans="1:20" ht="15">
      <c r="A10" s="49" t="s">
        <v>63</v>
      </c>
      <c r="B10" s="3">
        <v>8</v>
      </c>
      <c r="C10" s="3"/>
      <c r="D10" s="3"/>
      <c r="E10" s="3"/>
      <c r="F10" s="18">
        <f t="shared" si="3"/>
        <v>0</v>
      </c>
      <c r="G10" s="3"/>
      <c r="H10" s="3"/>
      <c r="I10" s="3"/>
      <c r="J10" s="18">
        <f t="shared" si="4"/>
        <v>0</v>
      </c>
      <c r="K10" s="3">
        <v>2</v>
      </c>
      <c r="L10" s="3">
        <v>1</v>
      </c>
      <c r="M10" s="3"/>
      <c r="N10" s="18">
        <f t="shared" si="0"/>
        <v>37.5</v>
      </c>
      <c r="O10" s="3">
        <v>5</v>
      </c>
      <c r="P10" s="3"/>
      <c r="Q10" s="3"/>
      <c r="R10" s="18">
        <f t="shared" si="1"/>
        <v>62.5</v>
      </c>
      <c r="S10" s="20">
        <f>(G10*G4+H10*H4+I10*I4+K10*K4+L10*L4+M10*M4+O10*O4+P10*P4+Q10*Q4)/B10</f>
        <v>9</v>
      </c>
      <c r="T10" s="50">
        <f t="shared" si="2"/>
        <v>100</v>
      </c>
    </row>
    <row r="11" spans="1:20" ht="15">
      <c r="A11" s="49" t="s">
        <v>15</v>
      </c>
      <c r="B11" s="3">
        <v>26</v>
      </c>
      <c r="C11" s="3"/>
      <c r="D11" s="3"/>
      <c r="E11" s="3"/>
      <c r="F11" s="18">
        <f t="shared" si="3"/>
        <v>0</v>
      </c>
      <c r="G11" s="3"/>
      <c r="H11" s="3">
        <v>2</v>
      </c>
      <c r="I11" s="3">
        <v>1</v>
      </c>
      <c r="J11" s="18">
        <f t="shared" si="4"/>
        <v>11.538461538461538</v>
      </c>
      <c r="K11" s="3">
        <v>3</v>
      </c>
      <c r="L11" s="3">
        <v>4</v>
      </c>
      <c r="M11" s="3">
        <v>4</v>
      </c>
      <c r="N11" s="18">
        <f t="shared" si="0"/>
        <v>42.30769230769231</v>
      </c>
      <c r="O11" s="3">
        <v>5</v>
      </c>
      <c r="P11" s="3">
        <v>6</v>
      </c>
      <c r="Q11" s="3">
        <v>1</v>
      </c>
      <c r="R11" s="18">
        <f t="shared" si="1"/>
        <v>46.15384615384615</v>
      </c>
      <c r="S11" s="20">
        <f>(C11*C4+D11*D4+E11*E4+G11*G4+H11*H4+I11*I4+K11*K4+L11*L4+M11*M4+O11*O4+P11*P4+Q11*Q4)/B11</f>
        <v>8.961538461538462</v>
      </c>
      <c r="T11" s="50">
        <f t="shared" si="2"/>
        <v>88.46153846153845</v>
      </c>
    </row>
    <row r="12" spans="1:20" ht="15">
      <c r="A12" s="49" t="s">
        <v>16</v>
      </c>
      <c r="B12" s="3">
        <v>26</v>
      </c>
      <c r="C12" s="3"/>
      <c r="D12" s="3"/>
      <c r="E12" s="3"/>
      <c r="F12" s="18">
        <f t="shared" si="3"/>
        <v>0</v>
      </c>
      <c r="G12" s="3"/>
      <c r="H12" s="3"/>
      <c r="I12" s="3">
        <v>4</v>
      </c>
      <c r="J12" s="18">
        <f t="shared" si="4"/>
        <v>15.384615384615385</v>
      </c>
      <c r="K12" s="3">
        <v>3</v>
      </c>
      <c r="L12" s="3">
        <v>1</v>
      </c>
      <c r="M12" s="3">
        <v>5</v>
      </c>
      <c r="N12" s="18">
        <f t="shared" si="0"/>
        <v>34.61538461538461</v>
      </c>
      <c r="O12" s="3">
        <v>8</v>
      </c>
      <c r="P12" s="3">
        <v>4</v>
      </c>
      <c r="Q12" s="3">
        <v>1</v>
      </c>
      <c r="R12" s="18">
        <f t="shared" si="1"/>
        <v>50</v>
      </c>
      <c r="S12" s="20">
        <f>(C12*C4+D12*D4+E12*E4+G12*G4+H12*H4+I12*I4+K12*K4+L12*L4+M12*M4+O12*O4+P12*P4+Q12*Q4)/B12</f>
        <v>9</v>
      </c>
      <c r="T12" s="50">
        <f t="shared" si="2"/>
        <v>84.61538461538461</v>
      </c>
    </row>
    <row r="13" spans="1:20" ht="15">
      <c r="A13" s="49" t="s">
        <v>25</v>
      </c>
      <c r="B13" s="3">
        <v>26</v>
      </c>
      <c r="C13" s="3"/>
      <c r="D13" s="3"/>
      <c r="E13" s="3"/>
      <c r="F13" s="18">
        <f t="shared" si="3"/>
        <v>0</v>
      </c>
      <c r="G13" s="3"/>
      <c r="H13" s="3"/>
      <c r="I13" s="3"/>
      <c r="J13" s="18">
        <f t="shared" si="4"/>
        <v>0</v>
      </c>
      <c r="K13" s="3"/>
      <c r="L13" s="3"/>
      <c r="M13" s="3"/>
      <c r="N13" s="18">
        <f t="shared" si="0"/>
        <v>0</v>
      </c>
      <c r="O13" s="3">
        <v>11</v>
      </c>
      <c r="P13" s="3">
        <v>7</v>
      </c>
      <c r="Q13" s="3">
        <v>8</v>
      </c>
      <c r="R13" s="18">
        <f t="shared" si="1"/>
        <v>100</v>
      </c>
      <c r="S13" s="20">
        <f>(C13*C4+D13*D4+E13*E4+G13*G4+H13*H4+I13*I4+K13*K4+L13*L4+M13*M4+O13*O4+P13*P4+Q13*Q4)/B13</f>
        <v>10.884615384615385</v>
      </c>
      <c r="T13" s="50">
        <f t="shared" si="2"/>
        <v>100</v>
      </c>
    </row>
    <row r="14" spans="1:20" ht="15">
      <c r="A14" s="49" t="s">
        <v>18</v>
      </c>
      <c r="B14" s="3">
        <v>26</v>
      </c>
      <c r="C14" s="3"/>
      <c r="D14" s="3"/>
      <c r="E14" s="3"/>
      <c r="F14" s="18">
        <f t="shared" si="3"/>
        <v>0</v>
      </c>
      <c r="G14" s="3"/>
      <c r="H14" s="3"/>
      <c r="I14" s="3"/>
      <c r="J14" s="18">
        <f t="shared" si="4"/>
        <v>0</v>
      </c>
      <c r="K14" s="3">
        <v>1</v>
      </c>
      <c r="L14" s="3">
        <v>4</v>
      </c>
      <c r="M14" s="3">
        <v>4</v>
      </c>
      <c r="N14" s="18">
        <f t="shared" si="0"/>
        <v>34.61538461538461</v>
      </c>
      <c r="O14" s="3">
        <v>8</v>
      </c>
      <c r="P14" s="3">
        <v>5</v>
      </c>
      <c r="Q14" s="3">
        <v>4</v>
      </c>
      <c r="R14" s="18">
        <f t="shared" si="1"/>
        <v>65.38461538461539</v>
      </c>
      <c r="S14" s="20">
        <f>(C14*C4+D14*D4+E14*E4+G14*G4+H14*H4+I14*I4+K14*K4+L14*L4+M14*M4+O14*O4+P14*P4+Q14*Q4)/B14</f>
        <v>9.923076923076923</v>
      </c>
      <c r="T14" s="50">
        <f t="shared" si="2"/>
        <v>100</v>
      </c>
    </row>
    <row r="15" spans="1:20" ht="15">
      <c r="A15" s="49" t="s">
        <v>21</v>
      </c>
      <c r="B15" s="3">
        <v>26</v>
      </c>
      <c r="C15" s="3"/>
      <c r="D15" s="3"/>
      <c r="E15" s="3"/>
      <c r="F15" s="18">
        <f t="shared" si="3"/>
        <v>0</v>
      </c>
      <c r="G15" s="3"/>
      <c r="H15" s="3"/>
      <c r="I15" s="3"/>
      <c r="J15" s="18">
        <f>(G15+H15+I15)/B15*100</f>
        <v>0</v>
      </c>
      <c r="K15" s="3">
        <v>2</v>
      </c>
      <c r="L15" s="3">
        <v>2</v>
      </c>
      <c r="M15" s="3">
        <v>1</v>
      </c>
      <c r="N15" s="18">
        <f t="shared" si="0"/>
        <v>19.230769230769234</v>
      </c>
      <c r="O15" s="3">
        <v>11</v>
      </c>
      <c r="P15" s="3">
        <v>9</v>
      </c>
      <c r="Q15" s="3">
        <v>1</v>
      </c>
      <c r="R15" s="18">
        <f t="shared" si="1"/>
        <v>80.76923076923077</v>
      </c>
      <c r="S15" s="20">
        <f>(G15*G4+H15*H4+I15*I4+K15*K4+L15*L4+M15*M4+O15*O4+P15*P4+Q15*Q4)/B15</f>
        <v>10</v>
      </c>
      <c r="T15" s="50">
        <f t="shared" si="2"/>
        <v>100</v>
      </c>
    </row>
    <row r="16" spans="1:20" ht="15">
      <c r="A16" s="49" t="s">
        <v>20</v>
      </c>
      <c r="B16" s="3">
        <v>26</v>
      </c>
      <c r="C16" s="3"/>
      <c r="D16" s="3"/>
      <c r="E16" s="3"/>
      <c r="F16" s="18">
        <f t="shared" si="3"/>
        <v>0</v>
      </c>
      <c r="G16" s="3"/>
      <c r="H16" s="3"/>
      <c r="I16" s="3"/>
      <c r="J16" s="18">
        <f t="shared" si="4"/>
        <v>0</v>
      </c>
      <c r="K16" s="3">
        <v>5</v>
      </c>
      <c r="L16" s="3">
        <v>3</v>
      </c>
      <c r="M16" s="3">
        <v>4</v>
      </c>
      <c r="N16" s="18">
        <f aca="true" t="shared" si="5" ref="N16:N21">(+L16+M16+K16)/B16*100</f>
        <v>46.15384615384615</v>
      </c>
      <c r="O16" s="3">
        <v>4</v>
      </c>
      <c r="P16" s="3">
        <v>7</v>
      </c>
      <c r="Q16" s="3">
        <v>3</v>
      </c>
      <c r="R16" s="18">
        <f aca="true" t="shared" si="6" ref="R16:R23">(O16+P16+Q16)/B16*100</f>
        <v>53.84615384615385</v>
      </c>
      <c r="S16" s="20">
        <f>(G16*G4+H16*H4+I16*I4+K16*K4+L16*L4+M16*M4+O16*O4+P16*P4+Q16*Q4)/B16</f>
        <v>9.538461538461538</v>
      </c>
      <c r="T16" s="50">
        <f aca="true" t="shared" si="7" ref="T16:T23">(K16+L16+M16+O16+P16+Q16)/B16*100</f>
        <v>100</v>
      </c>
    </row>
    <row r="17" spans="1:20" ht="15">
      <c r="A17" s="49" t="s">
        <v>26</v>
      </c>
      <c r="B17" s="3">
        <v>26</v>
      </c>
      <c r="C17" s="3"/>
      <c r="D17" s="3"/>
      <c r="E17" s="3"/>
      <c r="F17" s="18">
        <f t="shared" si="3"/>
        <v>0</v>
      </c>
      <c r="G17" s="3"/>
      <c r="H17" s="3"/>
      <c r="I17" s="3"/>
      <c r="J17" s="18">
        <f t="shared" si="4"/>
        <v>0</v>
      </c>
      <c r="K17" s="3">
        <v>2</v>
      </c>
      <c r="L17" s="3">
        <v>4</v>
      </c>
      <c r="M17" s="3">
        <v>6</v>
      </c>
      <c r="N17" s="18">
        <f t="shared" si="5"/>
        <v>46.15384615384615</v>
      </c>
      <c r="O17" s="3">
        <v>6</v>
      </c>
      <c r="P17" s="3">
        <v>8</v>
      </c>
      <c r="Q17" s="3"/>
      <c r="R17" s="18">
        <f t="shared" si="6"/>
        <v>53.84615384615385</v>
      </c>
      <c r="S17" s="20">
        <f>(C17*C4+D17*D4+E17*E4+G17*G4+H17*H4+I17*I4+K17*K4+L17*L4+M17*M4+O17*O4+P17*P4+Q17*Q4)/B17</f>
        <v>9.538461538461538</v>
      </c>
      <c r="T17" s="50">
        <f t="shared" si="7"/>
        <v>100</v>
      </c>
    </row>
    <row r="18" spans="1:20" ht="15">
      <c r="A18" s="49" t="s">
        <v>27</v>
      </c>
      <c r="B18" s="3">
        <v>26</v>
      </c>
      <c r="C18" s="3"/>
      <c r="D18" s="3"/>
      <c r="E18" s="3"/>
      <c r="F18" s="18">
        <f t="shared" si="3"/>
        <v>0</v>
      </c>
      <c r="G18" s="3"/>
      <c r="H18" s="3"/>
      <c r="I18" s="3"/>
      <c r="J18" s="18">
        <f t="shared" si="4"/>
        <v>0</v>
      </c>
      <c r="K18" s="3"/>
      <c r="L18" s="3">
        <v>4</v>
      </c>
      <c r="M18" s="3">
        <v>7</v>
      </c>
      <c r="N18" s="18">
        <f t="shared" si="5"/>
        <v>42.30769230769231</v>
      </c>
      <c r="O18" s="3">
        <v>3</v>
      </c>
      <c r="P18" s="3">
        <v>9</v>
      </c>
      <c r="Q18" s="3">
        <v>3</v>
      </c>
      <c r="R18" s="18">
        <f t="shared" si="6"/>
        <v>57.692307692307686</v>
      </c>
      <c r="S18" s="20">
        <f>(C18*C4+D18*D4+E18*E4+G18*G4+H18*H4+I18*I4+K18*K4+L18*L4+M18*M4+O18*O4+P18*P4+Q18*Q4)/B18</f>
        <v>10</v>
      </c>
      <c r="T18" s="50">
        <f t="shared" si="7"/>
        <v>100</v>
      </c>
    </row>
    <row r="19" spans="1:20" ht="15">
      <c r="A19" s="49" t="s">
        <v>29</v>
      </c>
      <c r="B19" s="3">
        <v>26</v>
      </c>
      <c r="C19" s="3"/>
      <c r="D19" s="3"/>
      <c r="E19" s="3"/>
      <c r="F19" s="18">
        <f t="shared" si="3"/>
        <v>0</v>
      </c>
      <c r="G19" s="3"/>
      <c r="H19" s="3"/>
      <c r="I19" s="3">
        <v>3</v>
      </c>
      <c r="J19" s="18">
        <f t="shared" si="4"/>
        <v>11.538461538461538</v>
      </c>
      <c r="K19" s="3">
        <v>3</v>
      </c>
      <c r="L19" s="3">
        <v>2</v>
      </c>
      <c r="M19" s="3">
        <v>4</v>
      </c>
      <c r="N19" s="18">
        <f t="shared" si="5"/>
        <v>34.61538461538461</v>
      </c>
      <c r="O19" s="3">
        <v>5</v>
      </c>
      <c r="P19" s="3">
        <v>4</v>
      </c>
      <c r="Q19" s="3">
        <v>5</v>
      </c>
      <c r="R19" s="18">
        <f t="shared" si="6"/>
        <v>53.84615384615385</v>
      </c>
      <c r="S19" s="20">
        <f>(C19*C4+D19*D4+E19*E4+G19*G4+H19*H4+I19*I4+K19*K4+L19*L4+M19*M4+O19*O4+P19*P4+Q19*Q4)/B19</f>
        <v>9.423076923076923</v>
      </c>
      <c r="T19" s="50">
        <f t="shared" si="7"/>
        <v>88.46153846153845</v>
      </c>
    </row>
    <row r="20" spans="1:20" ht="15">
      <c r="A20" s="49" t="s">
        <v>8</v>
      </c>
      <c r="B20" s="3">
        <v>26</v>
      </c>
      <c r="C20" s="3"/>
      <c r="D20" s="3"/>
      <c r="E20" s="3"/>
      <c r="F20" s="18">
        <f t="shared" si="3"/>
        <v>0</v>
      </c>
      <c r="G20" s="3"/>
      <c r="H20" s="3"/>
      <c r="I20" s="3"/>
      <c r="J20" s="18">
        <f t="shared" si="4"/>
        <v>0</v>
      </c>
      <c r="K20" s="3"/>
      <c r="L20" s="3"/>
      <c r="M20" s="3"/>
      <c r="N20" s="18">
        <f t="shared" si="5"/>
        <v>0</v>
      </c>
      <c r="O20" s="3">
        <v>6</v>
      </c>
      <c r="P20" s="3">
        <v>7</v>
      </c>
      <c r="Q20" s="3">
        <v>13</v>
      </c>
      <c r="R20" s="18">
        <f t="shared" si="6"/>
        <v>100</v>
      </c>
      <c r="S20" s="20">
        <f>(C20*C4+D20*D4+E20*E4+G20*G4+H20*H4+I20*I4+K20*K4+L20*L4+M20*M4+O20*O4+P20*P4+Q20*Q4)/B20</f>
        <v>11.26923076923077</v>
      </c>
      <c r="T20" s="50">
        <f t="shared" si="7"/>
        <v>100</v>
      </c>
    </row>
    <row r="21" spans="1:20" ht="15">
      <c r="A21" s="49" t="s">
        <v>33</v>
      </c>
      <c r="B21" s="3">
        <v>26</v>
      </c>
      <c r="C21" s="3"/>
      <c r="D21" s="3"/>
      <c r="E21" s="3"/>
      <c r="F21" s="18">
        <f t="shared" si="3"/>
        <v>0</v>
      </c>
      <c r="G21" s="3"/>
      <c r="H21" s="3"/>
      <c r="I21" s="3"/>
      <c r="J21" s="18">
        <f t="shared" si="4"/>
        <v>0</v>
      </c>
      <c r="K21" s="3"/>
      <c r="L21" s="3"/>
      <c r="M21" s="3"/>
      <c r="N21" s="18">
        <f t="shared" si="5"/>
        <v>0</v>
      </c>
      <c r="O21" s="3"/>
      <c r="P21" s="3">
        <v>7</v>
      </c>
      <c r="Q21" s="3">
        <v>19</v>
      </c>
      <c r="R21" s="18">
        <f t="shared" si="6"/>
        <v>100</v>
      </c>
      <c r="S21" s="20">
        <f>(C21*C4+D21*D4+E21*E4+G21*G4+H21*H4+I21*I4+K21*K4+L21*L4+M21*M4+O21*O4+P21*P4+Q21*Q4)/B21</f>
        <v>11.73076923076923</v>
      </c>
      <c r="T21" s="50">
        <f t="shared" si="7"/>
        <v>100</v>
      </c>
    </row>
    <row r="22" spans="1:20" ht="15">
      <c r="A22" s="49" t="s">
        <v>9</v>
      </c>
      <c r="B22" s="3">
        <v>25</v>
      </c>
      <c r="C22" s="3"/>
      <c r="D22" s="3"/>
      <c r="E22" s="3"/>
      <c r="F22" s="18">
        <f t="shared" si="3"/>
        <v>0</v>
      </c>
      <c r="G22" s="3"/>
      <c r="H22" s="3"/>
      <c r="I22" s="3"/>
      <c r="J22" s="18">
        <f t="shared" si="4"/>
        <v>0</v>
      </c>
      <c r="K22" s="3"/>
      <c r="L22" s="3">
        <v>1</v>
      </c>
      <c r="M22" s="3">
        <v>6</v>
      </c>
      <c r="N22" s="18">
        <v>6</v>
      </c>
      <c r="O22" s="3">
        <v>6</v>
      </c>
      <c r="P22" s="3">
        <v>10</v>
      </c>
      <c r="Q22" s="3">
        <v>2</v>
      </c>
      <c r="R22" s="18">
        <f t="shared" si="6"/>
        <v>72</v>
      </c>
      <c r="S22" s="20">
        <f>(C22*C4+D22*D4+E22*E4+G22*G4+H22*H4+I22*I4+K22*K4+L22*L4+M22*M4+O22*O4+P22*P4+Q22*Q4)/B22</f>
        <v>10.24</v>
      </c>
      <c r="T22" s="50">
        <f t="shared" si="7"/>
        <v>100</v>
      </c>
    </row>
    <row r="23" spans="1:20" ht="15.75" thickBot="1">
      <c r="A23" s="52" t="s">
        <v>39</v>
      </c>
      <c r="B23" s="11">
        <v>26</v>
      </c>
      <c r="C23" s="11"/>
      <c r="D23" s="11"/>
      <c r="E23" s="11"/>
      <c r="F23" s="53">
        <f t="shared" si="3"/>
        <v>0</v>
      </c>
      <c r="G23" s="11"/>
      <c r="H23" s="11"/>
      <c r="I23" s="11"/>
      <c r="J23" s="53">
        <f t="shared" si="4"/>
        <v>0</v>
      </c>
      <c r="K23" s="11"/>
      <c r="L23" s="11"/>
      <c r="M23" s="11"/>
      <c r="N23" s="53">
        <f>(+L23+M23+K23)/B23*100</f>
        <v>0</v>
      </c>
      <c r="O23" s="11">
        <v>7</v>
      </c>
      <c r="P23" s="11">
        <v>18</v>
      </c>
      <c r="Q23" s="11">
        <v>1</v>
      </c>
      <c r="R23" s="53">
        <f t="shared" si="6"/>
        <v>100</v>
      </c>
      <c r="S23" s="54">
        <f>(K23*K4+L23*L4+M23*M4+O23*O4+P23*P4+Q23*Q4)/B23</f>
        <v>10.76923076923077</v>
      </c>
      <c r="T23" s="77">
        <f t="shared" si="7"/>
        <v>100</v>
      </c>
    </row>
    <row r="24" spans="1:20" ht="15.75" thickBot="1">
      <c r="A24" s="55"/>
      <c r="B24" s="56"/>
      <c r="C24" s="56"/>
      <c r="D24" s="56"/>
      <c r="E24" s="56"/>
      <c r="F24" s="58">
        <f>AVERAGE(F5:F23)</f>
        <v>0</v>
      </c>
      <c r="G24" s="58"/>
      <c r="H24" s="58"/>
      <c r="I24" s="58"/>
      <c r="J24" s="58">
        <f>AVERAGE(J5:J23)</f>
        <v>4.4309491677912725</v>
      </c>
      <c r="K24" s="56"/>
      <c r="L24" s="56"/>
      <c r="M24" s="56"/>
      <c r="N24" s="58">
        <f>AVERAGE(N5:N23)</f>
        <v>26.73841655420603</v>
      </c>
      <c r="O24" s="56"/>
      <c r="P24" s="56"/>
      <c r="Q24" s="56"/>
      <c r="R24" s="58">
        <f>AVERAGE(R5:R23)</f>
        <v>67.6727395411606</v>
      </c>
      <c r="S24" s="57">
        <f>AVERAGE(S5:S23)</f>
        <v>9.831345029239767</v>
      </c>
      <c r="T24" s="100">
        <f>AVERAGE(T5:T23)</f>
        <v>95.56905083220873</v>
      </c>
    </row>
  </sheetData>
  <sheetProtection/>
  <mergeCells count="2">
    <mergeCell ref="A1:T1"/>
    <mergeCell ref="A2:T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3">
      <selection activeCell="S23" sqref="S23"/>
    </sheetView>
  </sheetViews>
  <sheetFormatPr defaultColWidth="9.00390625" defaultRowHeight="12.75"/>
  <cols>
    <col min="1" max="1" width="24.50390625" style="0" bestFit="1" customWidth="1"/>
    <col min="2" max="2" width="7.125" style="0" customWidth="1"/>
    <col min="3" max="3" width="6.50390625" style="0" customWidth="1"/>
    <col min="4" max="4" width="5.875" style="0" customWidth="1"/>
    <col min="5" max="5" width="5.50390625" style="0" customWidth="1"/>
    <col min="7" max="7" width="6.25390625" style="0" customWidth="1"/>
    <col min="8" max="8" width="6.00390625" style="0" customWidth="1"/>
    <col min="9" max="9" width="6.125" style="0" customWidth="1"/>
    <col min="11" max="11" width="6.50390625" style="0" customWidth="1"/>
    <col min="12" max="12" width="6.75390625" style="0" customWidth="1"/>
    <col min="13" max="13" width="6.00390625" style="0" customWidth="1"/>
    <col min="15" max="16" width="5.875" style="0" customWidth="1"/>
    <col min="17" max="17" width="6.50390625" style="0" customWidth="1"/>
    <col min="19" max="19" width="14.125" style="0" customWidth="1"/>
  </cols>
  <sheetData>
    <row r="1" spans="1:20" ht="15">
      <c r="A1" s="126" t="s">
        <v>83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</row>
    <row r="2" spans="1:20" ht="15.75" thickBot="1">
      <c r="A2" s="9" t="s">
        <v>58</v>
      </c>
      <c r="B2" s="34"/>
      <c r="C2" s="34"/>
      <c r="D2" s="34"/>
      <c r="E2" s="34"/>
      <c r="F2" s="37"/>
      <c r="G2" s="6"/>
      <c r="H2" s="6"/>
      <c r="I2" s="6"/>
      <c r="J2" s="7"/>
      <c r="K2" s="6"/>
      <c r="L2" s="6"/>
      <c r="M2" s="6"/>
      <c r="N2" s="7"/>
      <c r="O2" s="6"/>
      <c r="P2" s="6"/>
      <c r="Q2" s="6"/>
      <c r="R2" s="7"/>
      <c r="S2" s="7"/>
      <c r="T2" s="7"/>
    </row>
    <row r="3" spans="1:20" ht="31.5" thickBot="1">
      <c r="A3" s="65" t="s">
        <v>0</v>
      </c>
      <c r="B3" s="75"/>
      <c r="C3" s="67">
        <v>1</v>
      </c>
      <c r="D3" s="67">
        <v>2</v>
      </c>
      <c r="E3" s="67">
        <v>3</v>
      </c>
      <c r="F3" s="68" t="s">
        <v>2</v>
      </c>
      <c r="G3" s="67">
        <v>4</v>
      </c>
      <c r="H3" s="67">
        <v>5</v>
      </c>
      <c r="I3" s="67">
        <v>6</v>
      </c>
      <c r="J3" s="68" t="s">
        <v>2</v>
      </c>
      <c r="K3" s="67">
        <v>7</v>
      </c>
      <c r="L3" s="67">
        <v>8</v>
      </c>
      <c r="M3" s="69">
        <v>9</v>
      </c>
      <c r="N3" s="70" t="s">
        <v>2</v>
      </c>
      <c r="O3" s="67">
        <v>10</v>
      </c>
      <c r="P3" s="67">
        <v>11</v>
      </c>
      <c r="Q3" s="67">
        <v>12</v>
      </c>
      <c r="R3" s="68" t="s">
        <v>2</v>
      </c>
      <c r="S3" s="71" t="s">
        <v>12</v>
      </c>
      <c r="T3" s="72" t="s">
        <v>13</v>
      </c>
    </row>
    <row r="4" spans="1:20" ht="15">
      <c r="A4" s="60" t="s">
        <v>3</v>
      </c>
      <c r="B4" s="61">
        <v>23</v>
      </c>
      <c r="C4" s="61"/>
      <c r="D4" s="61"/>
      <c r="E4" s="61"/>
      <c r="F4" s="62">
        <f aca="true" t="shared" si="0" ref="F4:F22">(C4+D4+E4)/B4*100</f>
        <v>0</v>
      </c>
      <c r="G4" s="61"/>
      <c r="H4" s="61"/>
      <c r="I4" s="61"/>
      <c r="J4" s="62">
        <f aca="true" t="shared" si="1" ref="J4:J15">(G4+H4+I4)/B4*100</f>
        <v>0</v>
      </c>
      <c r="K4" s="61">
        <v>4</v>
      </c>
      <c r="L4" s="61">
        <v>3</v>
      </c>
      <c r="M4" s="61">
        <v>10</v>
      </c>
      <c r="N4" s="62">
        <f aca="true" t="shared" si="2" ref="N4:N15">(K4+L4+M4)/B4*100</f>
        <v>73.91304347826086</v>
      </c>
      <c r="O4" s="61">
        <v>2</v>
      </c>
      <c r="P4" s="61">
        <v>4</v>
      </c>
      <c r="Q4" s="61"/>
      <c r="R4" s="62">
        <f aca="true" t="shared" si="3" ref="R4:R15">(O4+P4+Q4)/B4*100</f>
        <v>26.08695652173913</v>
      </c>
      <c r="S4" s="63">
        <f>(C4*C3+D4*D3+E4*E3+G4*G3+H4*H3+I4*I3+K4*K3+L4*L3+M4*M3+O4*O3+P4*P3+Q4*Q3)/B4</f>
        <v>8.956521739130435</v>
      </c>
      <c r="T4" s="74">
        <f>(K4+L4+M4+O4+P4+Q4)/B4*100</f>
        <v>100</v>
      </c>
    </row>
    <row r="5" spans="1:20" ht="15">
      <c r="A5" s="49" t="s">
        <v>14</v>
      </c>
      <c r="B5" s="3">
        <v>23</v>
      </c>
      <c r="C5" s="3"/>
      <c r="D5" s="3"/>
      <c r="E5" s="3"/>
      <c r="F5" s="18">
        <f t="shared" si="0"/>
        <v>0</v>
      </c>
      <c r="G5" s="3">
        <v>1</v>
      </c>
      <c r="H5" s="3"/>
      <c r="I5" s="3">
        <v>3</v>
      </c>
      <c r="J5" s="18">
        <f t="shared" si="1"/>
        <v>17.391304347826086</v>
      </c>
      <c r="K5" s="3">
        <v>2</v>
      </c>
      <c r="L5" s="3">
        <v>1</v>
      </c>
      <c r="M5" s="3">
        <v>6</v>
      </c>
      <c r="N5" s="18">
        <f t="shared" si="2"/>
        <v>39.130434782608695</v>
      </c>
      <c r="O5" s="3">
        <v>5</v>
      </c>
      <c r="P5" s="3">
        <v>5</v>
      </c>
      <c r="Q5" s="3"/>
      <c r="R5" s="18">
        <f t="shared" si="3"/>
        <v>43.47826086956522</v>
      </c>
      <c r="S5" s="20">
        <f>(C5*C3+D5*D3+E5*E3+G5*G3+H5*H3+I5*I3+K5*K3+L5*L3+M5*M3+O5*O3+P5*P3+Q5*Q3)/B5</f>
        <v>8.826086956521738</v>
      </c>
      <c r="T5" s="74">
        <f aca="true" t="shared" si="4" ref="T5:T22">(K5+L5+M5+O5+P5+Q5)/B5*100</f>
        <v>82.6086956521739</v>
      </c>
    </row>
    <row r="6" spans="1:20" ht="15">
      <c r="A6" s="49" t="s">
        <v>22</v>
      </c>
      <c r="B6" s="3">
        <v>23</v>
      </c>
      <c r="C6" s="30"/>
      <c r="D6" s="30"/>
      <c r="E6" s="30">
        <v>1</v>
      </c>
      <c r="F6" s="18">
        <f t="shared" si="0"/>
        <v>4.3478260869565215</v>
      </c>
      <c r="G6" s="3"/>
      <c r="H6" s="3">
        <v>3</v>
      </c>
      <c r="I6" s="3">
        <v>3</v>
      </c>
      <c r="J6" s="18">
        <f t="shared" si="1"/>
        <v>26.08695652173913</v>
      </c>
      <c r="K6" s="30">
        <v>3</v>
      </c>
      <c r="L6" s="30">
        <v>1</v>
      </c>
      <c r="M6" s="30">
        <v>2</v>
      </c>
      <c r="N6" s="18">
        <f t="shared" si="2"/>
        <v>26.08695652173913</v>
      </c>
      <c r="O6" s="30">
        <v>6</v>
      </c>
      <c r="P6" s="30">
        <v>4</v>
      </c>
      <c r="Q6" s="30"/>
      <c r="R6" s="18">
        <f t="shared" si="3"/>
        <v>43.47826086956522</v>
      </c>
      <c r="S6" s="20">
        <f>(C6*C3+D6*D3+E6*E3+G6*G3+H6*H3+I6*I3+K6*K3+L6*L3+M6*M3+O6*O3+P6*P3+Q6*Q3)/B6</f>
        <v>8.130434782608695</v>
      </c>
      <c r="T6" s="74">
        <f t="shared" si="4"/>
        <v>69.56521739130434</v>
      </c>
    </row>
    <row r="7" spans="1:20" ht="15">
      <c r="A7" s="49" t="s">
        <v>73</v>
      </c>
      <c r="B7" s="3">
        <v>23</v>
      </c>
      <c r="C7" s="3"/>
      <c r="D7" s="3"/>
      <c r="E7" s="3"/>
      <c r="F7" s="18">
        <f t="shared" si="0"/>
        <v>0</v>
      </c>
      <c r="G7" s="3"/>
      <c r="H7" s="3"/>
      <c r="I7" s="3">
        <v>2</v>
      </c>
      <c r="J7" s="18">
        <f t="shared" si="1"/>
        <v>8.695652173913043</v>
      </c>
      <c r="K7" s="3">
        <v>5</v>
      </c>
      <c r="L7" s="3">
        <v>8</v>
      </c>
      <c r="M7" s="3">
        <v>3</v>
      </c>
      <c r="N7" s="18">
        <f t="shared" si="2"/>
        <v>69.56521739130434</v>
      </c>
      <c r="O7" s="3">
        <v>1</v>
      </c>
      <c r="P7" s="3">
        <v>4</v>
      </c>
      <c r="Q7" s="3"/>
      <c r="R7" s="18">
        <f t="shared" si="3"/>
        <v>21.73913043478261</v>
      </c>
      <c r="S7" s="20">
        <f>(C7*C3+D7*D3+E7*E3+G7*G3+H7*H3+I7*I3+K7*K3+L7*L3+M7*M3+O7*O3+P7*P3+Q7*Q3)/B7</f>
        <v>8.347826086956522</v>
      </c>
      <c r="T7" s="74">
        <f t="shared" si="4"/>
        <v>91.30434782608695</v>
      </c>
    </row>
    <row r="8" spans="1:20" ht="15">
      <c r="A8" s="49" t="s">
        <v>15</v>
      </c>
      <c r="B8" s="3">
        <v>23</v>
      </c>
      <c r="C8" s="3"/>
      <c r="D8" s="3"/>
      <c r="E8" s="3"/>
      <c r="F8" s="18">
        <f t="shared" si="0"/>
        <v>0</v>
      </c>
      <c r="G8" s="3"/>
      <c r="H8" s="3">
        <v>3</v>
      </c>
      <c r="I8" s="3">
        <v>6</v>
      </c>
      <c r="J8" s="18">
        <f t="shared" si="1"/>
        <v>39.130434782608695</v>
      </c>
      <c r="K8" s="3">
        <v>2</v>
      </c>
      <c r="L8" s="3">
        <v>6</v>
      </c>
      <c r="M8" s="3">
        <v>3</v>
      </c>
      <c r="N8" s="18">
        <f t="shared" si="2"/>
        <v>47.82608695652174</v>
      </c>
      <c r="O8" s="3">
        <v>1</v>
      </c>
      <c r="P8" s="3">
        <v>2</v>
      </c>
      <c r="Q8" s="3"/>
      <c r="R8" s="18">
        <f t="shared" si="3"/>
        <v>13.043478260869565</v>
      </c>
      <c r="S8" s="20">
        <f>(C8*C3+D8*D3+E8*E3+G8*G3+H8*H3+I8*I3+K8*K3+L8*L3+M8*M3+O8*O3+P8*P3+Q8*Q3)/B8</f>
        <v>7.478260869565218</v>
      </c>
      <c r="T8" s="74">
        <f t="shared" si="4"/>
        <v>60.86956521739131</v>
      </c>
    </row>
    <row r="9" spans="1:20" ht="15">
      <c r="A9" s="49" t="s">
        <v>16</v>
      </c>
      <c r="B9" s="3">
        <v>23</v>
      </c>
      <c r="C9" s="3"/>
      <c r="D9" s="3"/>
      <c r="E9" s="3"/>
      <c r="F9" s="18">
        <f t="shared" si="0"/>
        <v>0</v>
      </c>
      <c r="G9" s="3"/>
      <c r="H9" s="3">
        <v>1</v>
      </c>
      <c r="I9" s="3">
        <v>1</v>
      </c>
      <c r="J9" s="18">
        <f t="shared" si="1"/>
        <v>8.695652173913043</v>
      </c>
      <c r="K9" s="3">
        <v>6</v>
      </c>
      <c r="L9" s="3">
        <v>6</v>
      </c>
      <c r="M9" s="3">
        <v>6</v>
      </c>
      <c r="N9" s="18">
        <f t="shared" si="2"/>
        <v>78.26086956521739</v>
      </c>
      <c r="O9" s="3">
        <v>1</v>
      </c>
      <c r="P9" s="3">
        <v>2</v>
      </c>
      <c r="Q9" s="3"/>
      <c r="R9" s="18">
        <f t="shared" si="3"/>
        <v>13.043478260869565</v>
      </c>
      <c r="S9" s="20">
        <f>(C9*C3+D9*D3+E9*E3+G9*G3+H9*H3+I9*I3+K9*K3+L9*L3+M9*M3+O9*O3+P9*P3+Q9*Q3)/B9</f>
        <v>8.130434782608695</v>
      </c>
      <c r="T9" s="74">
        <f t="shared" si="4"/>
        <v>91.30434782608695</v>
      </c>
    </row>
    <row r="10" spans="1:20" ht="15">
      <c r="A10" s="49" t="s">
        <v>25</v>
      </c>
      <c r="B10" s="3">
        <v>23</v>
      </c>
      <c r="C10" s="3"/>
      <c r="D10" s="3"/>
      <c r="E10" s="3"/>
      <c r="F10" s="18">
        <f t="shared" si="0"/>
        <v>0</v>
      </c>
      <c r="G10" s="3"/>
      <c r="H10" s="3"/>
      <c r="I10" s="3"/>
      <c r="J10" s="18">
        <f t="shared" si="1"/>
        <v>0</v>
      </c>
      <c r="K10" s="3">
        <v>1</v>
      </c>
      <c r="L10" s="3">
        <v>2</v>
      </c>
      <c r="M10" s="3">
        <v>8</v>
      </c>
      <c r="N10" s="18">
        <f t="shared" si="2"/>
        <v>47.82608695652174</v>
      </c>
      <c r="O10" s="3">
        <v>6</v>
      </c>
      <c r="P10" s="3">
        <v>6</v>
      </c>
      <c r="Q10" s="3"/>
      <c r="R10" s="18">
        <f t="shared" si="3"/>
        <v>52.17391304347826</v>
      </c>
      <c r="S10" s="20">
        <f>(C10*C3+D10*D3+E10*E3+G10*G3+H10*H3+I10*I3+K10*K3+L10*L3+M10*M3+O10*O3+P10*P3+Q10*Q3)/B10</f>
        <v>9.608695652173912</v>
      </c>
      <c r="T10" s="74">
        <f t="shared" si="4"/>
        <v>100</v>
      </c>
    </row>
    <row r="11" spans="1:20" ht="15">
      <c r="A11" s="49" t="s">
        <v>18</v>
      </c>
      <c r="B11" s="3">
        <v>23</v>
      </c>
      <c r="C11" s="3"/>
      <c r="D11" s="3"/>
      <c r="E11" s="3"/>
      <c r="F11" s="18">
        <f t="shared" si="0"/>
        <v>0</v>
      </c>
      <c r="G11" s="3"/>
      <c r="H11" s="3">
        <v>2</v>
      </c>
      <c r="I11" s="3">
        <v>2</v>
      </c>
      <c r="J11" s="18">
        <f t="shared" si="1"/>
        <v>17.391304347826086</v>
      </c>
      <c r="K11" s="3">
        <v>2</v>
      </c>
      <c r="L11" s="3">
        <v>7</v>
      </c>
      <c r="M11" s="3">
        <v>3</v>
      </c>
      <c r="N11" s="18">
        <f t="shared" si="2"/>
        <v>52.17391304347826</v>
      </c>
      <c r="O11" s="3">
        <v>3</v>
      </c>
      <c r="P11" s="3">
        <v>3</v>
      </c>
      <c r="Q11" s="3">
        <v>1</v>
      </c>
      <c r="R11" s="18">
        <f t="shared" si="3"/>
        <v>30.434782608695656</v>
      </c>
      <c r="S11" s="20">
        <f>(C11*C3+D11*D3+E11*E3+G11*G3+H11*H3+I11*I3+K11*K3+L11*L3+M11*M3+O11*O3+P11*P3+Q11*Q3)/B11</f>
        <v>8.434782608695652</v>
      </c>
      <c r="T11" s="74">
        <f t="shared" si="4"/>
        <v>82.6086956521739</v>
      </c>
    </row>
    <row r="12" spans="1:20" ht="15">
      <c r="A12" s="49" t="s">
        <v>21</v>
      </c>
      <c r="B12" s="3">
        <v>23</v>
      </c>
      <c r="C12" s="3"/>
      <c r="D12" s="3"/>
      <c r="E12" s="3"/>
      <c r="F12" s="18">
        <f t="shared" si="0"/>
        <v>0</v>
      </c>
      <c r="G12" s="3"/>
      <c r="H12" s="3"/>
      <c r="I12" s="3">
        <v>2</v>
      </c>
      <c r="J12" s="18">
        <f t="shared" si="1"/>
        <v>8.695652173913043</v>
      </c>
      <c r="K12" s="3">
        <v>1</v>
      </c>
      <c r="L12" s="3">
        <v>5</v>
      </c>
      <c r="M12" s="3">
        <v>7</v>
      </c>
      <c r="N12" s="18">
        <f t="shared" si="2"/>
        <v>56.52173913043478</v>
      </c>
      <c r="O12" s="3">
        <v>2</v>
      </c>
      <c r="P12" s="3">
        <v>3</v>
      </c>
      <c r="Q12" s="3">
        <v>3</v>
      </c>
      <c r="R12" s="18">
        <f t="shared" si="3"/>
        <v>34.78260869565217</v>
      </c>
      <c r="S12" s="20">
        <f>(C12*C3+D12*D3+E12*E3+G12*G3+H12*H3+I12*I3+K12*K3+L12*L3+M12*M3+O12*O3+P12*P3+Q12*Q3)/B12</f>
        <v>9.173913043478262</v>
      </c>
      <c r="T12" s="74">
        <f t="shared" si="4"/>
        <v>91.30434782608695</v>
      </c>
    </row>
    <row r="13" spans="1:20" ht="15">
      <c r="A13" s="49" t="s">
        <v>20</v>
      </c>
      <c r="B13" s="3">
        <v>23</v>
      </c>
      <c r="C13" s="3"/>
      <c r="D13" s="3"/>
      <c r="E13" s="3"/>
      <c r="F13" s="18">
        <f t="shared" si="0"/>
        <v>0</v>
      </c>
      <c r="G13" s="3"/>
      <c r="H13" s="3">
        <v>1</v>
      </c>
      <c r="I13" s="3">
        <v>2</v>
      </c>
      <c r="J13" s="18">
        <f t="shared" si="1"/>
        <v>13.043478260869565</v>
      </c>
      <c r="K13" s="3">
        <v>2</v>
      </c>
      <c r="L13" s="3">
        <v>9</v>
      </c>
      <c r="M13" s="3">
        <v>5</v>
      </c>
      <c r="N13" s="18">
        <f t="shared" si="2"/>
        <v>69.56521739130434</v>
      </c>
      <c r="O13" s="3">
        <v>4</v>
      </c>
      <c r="P13" s="3"/>
      <c r="Q13" s="3"/>
      <c r="R13" s="18">
        <f t="shared" si="3"/>
        <v>17.391304347826086</v>
      </c>
      <c r="S13" s="20">
        <f>(C13*C3+D13*D3+E13*E3+G13*G3+H13*H3+I13*I3+K13*K3+L13*L3+M13*M3+O13*O3+P13*P3+Q13*Q3)/B13</f>
        <v>8.173913043478262</v>
      </c>
      <c r="T13" s="74">
        <f t="shared" si="4"/>
        <v>86.95652173913044</v>
      </c>
    </row>
    <row r="14" spans="1:20" ht="15">
      <c r="A14" s="49" t="s">
        <v>26</v>
      </c>
      <c r="B14" s="3">
        <v>23</v>
      </c>
      <c r="C14" s="30"/>
      <c r="D14" s="30"/>
      <c r="E14" s="30"/>
      <c r="F14" s="18">
        <f t="shared" si="0"/>
        <v>0</v>
      </c>
      <c r="G14" s="30"/>
      <c r="H14" s="30"/>
      <c r="I14" s="30">
        <v>2</v>
      </c>
      <c r="J14" s="42">
        <f t="shared" si="1"/>
        <v>8.695652173913043</v>
      </c>
      <c r="K14" s="30">
        <v>6</v>
      </c>
      <c r="L14" s="30">
        <v>8</v>
      </c>
      <c r="M14" s="30">
        <v>2</v>
      </c>
      <c r="N14" s="42">
        <f t="shared" si="2"/>
        <v>69.56521739130434</v>
      </c>
      <c r="O14" s="3">
        <v>5</v>
      </c>
      <c r="P14" s="3"/>
      <c r="Q14" s="3"/>
      <c r="R14" s="18">
        <f t="shared" si="3"/>
        <v>21.73913043478261</v>
      </c>
      <c r="S14" s="20">
        <f>(C14*C3+D14*D3+E14*E3+G14*G3+H14*H3+I14*I3+K14*K3+L14*L3+M14*M3+O14*O3+P14*P3+Q14*Q3)/B14</f>
        <v>8.08695652173913</v>
      </c>
      <c r="T14" s="74">
        <f t="shared" si="4"/>
        <v>91.30434782608695</v>
      </c>
    </row>
    <row r="15" spans="1:20" ht="15">
      <c r="A15" s="49" t="s">
        <v>27</v>
      </c>
      <c r="B15" s="3">
        <v>23</v>
      </c>
      <c r="C15" s="3"/>
      <c r="D15" s="3"/>
      <c r="E15" s="3"/>
      <c r="F15" s="18">
        <f t="shared" si="0"/>
        <v>0</v>
      </c>
      <c r="G15" s="3"/>
      <c r="H15" s="3"/>
      <c r="I15" s="3"/>
      <c r="J15" s="18">
        <f t="shared" si="1"/>
        <v>0</v>
      </c>
      <c r="K15" s="3">
        <v>6</v>
      </c>
      <c r="L15" s="3">
        <v>6</v>
      </c>
      <c r="M15" s="3">
        <v>4</v>
      </c>
      <c r="N15" s="18">
        <f t="shared" si="2"/>
        <v>69.56521739130434</v>
      </c>
      <c r="O15" s="3">
        <v>5</v>
      </c>
      <c r="P15" s="3">
        <v>2</v>
      </c>
      <c r="Q15" s="3"/>
      <c r="R15" s="18">
        <f t="shared" si="3"/>
        <v>30.434782608695656</v>
      </c>
      <c r="S15" s="20">
        <f>(C15*C3+D15*D3+E15*E18+G15*G18+H15*H18+I15*I3+K15*K3+L15*L3+M15*M3+O15*O3+P15*P3+Q15*Q3)/B15</f>
        <v>8.608695652173912</v>
      </c>
      <c r="T15" s="74">
        <f t="shared" si="4"/>
        <v>100</v>
      </c>
    </row>
    <row r="16" spans="1:20" ht="15">
      <c r="A16" s="49" t="s">
        <v>29</v>
      </c>
      <c r="B16" s="3">
        <v>23</v>
      </c>
      <c r="C16" s="3"/>
      <c r="D16" s="3"/>
      <c r="E16" s="3">
        <v>1</v>
      </c>
      <c r="F16" s="18">
        <f t="shared" si="0"/>
        <v>4.3478260869565215</v>
      </c>
      <c r="G16" s="3">
        <v>2</v>
      </c>
      <c r="H16" s="3">
        <v>2</v>
      </c>
      <c r="I16" s="3">
        <v>7</v>
      </c>
      <c r="J16" s="18">
        <f aca="true" t="shared" si="5" ref="J16:J22">(G16+H16+I16)/B16*100</f>
        <v>47.82608695652174</v>
      </c>
      <c r="K16" s="3">
        <v>6</v>
      </c>
      <c r="L16" s="3"/>
      <c r="M16" s="3">
        <v>3</v>
      </c>
      <c r="N16" s="18">
        <f aca="true" t="shared" si="6" ref="N16:N22">(K16+L16+M16)/B16*100</f>
        <v>39.130434782608695</v>
      </c>
      <c r="O16" s="3">
        <v>1</v>
      </c>
      <c r="P16" s="3">
        <v>1</v>
      </c>
      <c r="Q16" s="3"/>
      <c r="R16" s="18">
        <f aca="true" t="shared" si="7" ref="R16:R22">(O16+P16+Q16)/B16*100</f>
        <v>8.695652173913043</v>
      </c>
      <c r="S16" s="20">
        <f>(C16*C3+D16*D3+E16*E3+G16*G3+H16*H3+I16*I3+K16*K3+L16*L3+M16*M3+O16*O3+P16*P3+Q16*Q3)/B16</f>
        <v>6.6521739130434785</v>
      </c>
      <c r="T16" s="74">
        <f t="shared" si="4"/>
        <v>47.82608695652174</v>
      </c>
    </row>
    <row r="17" spans="1:20" ht="15">
      <c r="A17" s="49" t="s">
        <v>8</v>
      </c>
      <c r="B17" s="3">
        <v>23</v>
      </c>
      <c r="C17" s="3"/>
      <c r="D17" s="3"/>
      <c r="E17" s="3"/>
      <c r="F17" s="18">
        <f t="shared" si="0"/>
        <v>0</v>
      </c>
      <c r="G17" s="3"/>
      <c r="H17" s="3"/>
      <c r="I17" s="3"/>
      <c r="J17" s="18">
        <f t="shared" si="5"/>
        <v>0</v>
      </c>
      <c r="K17" s="3"/>
      <c r="L17" s="3"/>
      <c r="M17" s="3">
        <v>1</v>
      </c>
      <c r="N17" s="18">
        <f t="shared" si="6"/>
        <v>4.3478260869565215</v>
      </c>
      <c r="O17" s="3">
        <v>7</v>
      </c>
      <c r="P17" s="3">
        <v>11</v>
      </c>
      <c r="Q17" s="3">
        <v>4</v>
      </c>
      <c r="R17" s="18">
        <f t="shared" si="7"/>
        <v>95.65217391304348</v>
      </c>
      <c r="S17" s="20">
        <f>(C17*C3+D17*D3+E17*E3+G17*G3+H17*H3+I17*I3+K17*K3+L17*L3+M17*M3+O17*O3+P17*P3+Q17*Q3)/B17</f>
        <v>10.782608695652174</v>
      </c>
      <c r="T17" s="74">
        <f t="shared" si="4"/>
        <v>100</v>
      </c>
    </row>
    <row r="18" spans="1:20" ht="15">
      <c r="A18" s="49" t="s">
        <v>84</v>
      </c>
      <c r="B18" s="3">
        <v>23</v>
      </c>
      <c r="C18" s="3"/>
      <c r="D18" s="3"/>
      <c r="E18" s="3"/>
      <c r="F18" s="18">
        <f t="shared" si="0"/>
        <v>0</v>
      </c>
      <c r="G18" s="3"/>
      <c r="H18" s="3"/>
      <c r="I18" s="3"/>
      <c r="J18" s="18">
        <f t="shared" si="5"/>
        <v>0</v>
      </c>
      <c r="K18" s="3"/>
      <c r="L18" s="3"/>
      <c r="M18" s="3"/>
      <c r="N18" s="18">
        <f t="shared" si="6"/>
        <v>0</v>
      </c>
      <c r="O18" s="3">
        <v>12</v>
      </c>
      <c r="P18" s="3">
        <v>11</v>
      </c>
      <c r="Q18" s="3"/>
      <c r="R18" s="18">
        <f t="shared" si="7"/>
        <v>100</v>
      </c>
      <c r="S18" s="20">
        <f>(C18*C3+D18*D3+E18*E3+G18*G3+H18*H3+I18*I3+K18*K3+L18*L3+M18*M3+O18*O3+P18*P3+Q18*Q3)/B18</f>
        <v>10.478260869565217</v>
      </c>
      <c r="T18" s="74">
        <f t="shared" si="4"/>
        <v>100</v>
      </c>
    </row>
    <row r="19" spans="1:20" ht="15">
      <c r="A19" s="49" t="s">
        <v>9</v>
      </c>
      <c r="B19" s="3">
        <v>22</v>
      </c>
      <c r="C19" s="3"/>
      <c r="D19" s="3"/>
      <c r="E19" s="3"/>
      <c r="F19" s="18">
        <f t="shared" si="0"/>
        <v>0</v>
      </c>
      <c r="G19" s="3"/>
      <c r="H19" s="3"/>
      <c r="I19" s="3"/>
      <c r="J19" s="18">
        <f t="shared" si="5"/>
        <v>0</v>
      </c>
      <c r="K19" s="3"/>
      <c r="L19" s="3"/>
      <c r="M19" s="3">
        <v>4</v>
      </c>
      <c r="N19" s="18">
        <f t="shared" si="6"/>
        <v>18.181818181818183</v>
      </c>
      <c r="O19" s="3">
        <v>10</v>
      </c>
      <c r="P19" s="3">
        <v>3</v>
      </c>
      <c r="Q19" s="3">
        <v>5</v>
      </c>
      <c r="R19" s="18">
        <f t="shared" si="7"/>
        <v>81.81818181818183</v>
      </c>
      <c r="S19" s="20">
        <f>(C19*C3+D19*D3+E19*E3+G19*G3+H19*H3+I19*I3+K19*K3+L19*L3+M19*M3+O19*O3+P19*P3+Q19*Q3)/B19</f>
        <v>10.409090909090908</v>
      </c>
      <c r="T19" s="74">
        <f t="shared" si="4"/>
        <v>100</v>
      </c>
    </row>
    <row r="20" spans="1:20" ht="15">
      <c r="A20" s="49" t="s">
        <v>70</v>
      </c>
      <c r="B20" s="3">
        <v>23</v>
      </c>
      <c r="C20" s="3"/>
      <c r="D20" s="3"/>
      <c r="E20" s="3"/>
      <c r="F20" s="18">
        <f t="shared" si="0"/>
        <v>0</v>
      </c>
      <c r="G20" s="3"/>
      <c r="H20" s="3"/>
      <c r="I20" s="3"/>
      <c r="J20" s="18">
        <f t="shared" si="5"/>
        <v>0</v>
      </c>
      <c r="K20" s="3"/>
      <c r="L20" s="3">
        <v>3</v>
      </c>
      <c r="M20" s="3">
        <v>2</v>
      </c>
      <c r="N20" s="18">
        <f t="shared" si="6"/>
        <v>21.73913043478261</v>
      </c>
      <c r="O20" s="3">
        <v>6</v>
      </c>
      <c r="P20" s="3">
        <v>10</v>
      </c>
      <c r="Q20" s="3">
        <v>2</v>
      </c>
      <c r="R20" s="18">
        <f t="shared" si="7"/>
        <v>78.26086956521739</v>
      </c>
      <c r="S20" s="20">
        <f>(C20*C3+D20*D3+E20*E3+G20*G3+H20*H3+I20*I3+K20*K3+L20*L3+M20*M3+O20*O3+P20*P3+Q20*Q3)/B20</f>
        <v>10.26086956521739</v>
      </c>
      <c r="T20" s="74">
        <f t="shared" si="4"/>
        <v>100</v>
      </c>
    </row>
    <row r="21" spans="1:20" ht="15">
      <c r="A21" s="49" t="s">
        <v>85</v>
      </c>
      <c r="B21" s="3">
        <v>15</v>
      </c>
      <c r="C21" s="30"/>
      <c r="D21" s="30"/>
      <c r="E21" s="30"/>
      <c r="F21" s="18">
        <f t="shared" si="0"/>
        <v>0</v>
      </c>
      <c r="G21" s="3"/>
      <c r="H21" s="3">
        <v>2</v>
      </c>
      <c r="I21" s="3">
        <v>2</v>
      </c>
      <c r="J21" s="18">
        <f t="shared" si="5"/>
        <v>26.666666666666668</v>
      </c>
      <c r="K21" s="3">
        <v>3</v>
      </c>
      <c r="L21" s="3">
        <v>1</v>
      </c>
      <c r="M21" s="3">
        <v>3</v>
      </c>
      <c r="N21" s="18">
        <f t="shared" si="6"/>
        <v>46.666666666666664</v>
      </c>
      <c r="O21" s="3">
        <v>3</v>
      </c>
      <c r="P21" s="3">
        <v>1</v>
      </c>
      <c r="Q21" s="3"/>
      <c r="R21" s="18">
        <f t="shared" si="7"/>
        <v>26.666666666666668</v>
      </c>
      <c r="S21" s="20">
        <f>(C21*C3+D21*D3+E21*E3+G21*G3+H21*H3+I21*I3+K21*K3+L21*L3+M21*M3+O21*O3+P21*P3+Q21*Q3)/B21</f>
        <v>7.933333333333334</v>
      </c>
      <c r="T21" s="74">
        <f t="shared" si="4"/>
        <v>73.33333333333333</v>
      </c>
    </row>
    <row r="22" spans="1:20" ht="15.75" thickBot="1">
      <c r="A22" s="52" t="s">
        <v>86</v>
      </c>
      <c r="B22" s="11">
        <v>8</v>
      </c>
      <c r="C22" s="11"/>
      <c r="D22" s="11"/>
      <c r="E22" s="11"/>
      <c r="F22" s="53">
        <f t="shared" si="0"/>
        <v>0</v>
      </c>
      <c r="G22" s="11"/>
      <c r="H22" s="11"/>
      <c r="I22" s="11"/>
      <c r="J22" s="53">
        <f t="shared" si="5"/>
        <v>0</v>
      </c>
      <c r="K22" s="11">
        <v>3</v>
      </c>
      <c r="L22" s="11">
        <v>3</v>
      </c>
      <c r="M22" s="11"/>
      <c r="N22" s="53">
        <f t="shared" si="6"/>
        <v>75</v>
      </c>
      <c r="O22" s="11">
        <v>2</v>
      </c>
      <c r="P22" s="11"/>
      <c r="Q22" s="11"/>
      <c r="R22" s="53">
        <f t="shared" si="7"/>
        <v>25</v>
      </c>
      <c r="S22" s="54">
        <f>(C22*C3+D22*D3+E22*E3+G22*G3+H22*H3+I22*I3+K22*K3+L22*L3+M22*M3+O22*O3+P22*P3+Q22*Q3)/B22</f>
        <v>8.125</v>
      </c>
      <c r="T22" s="74">
        <f t="shared" si="4"/>
        <v>100</v>
      </c>
    </row>
    <row r="23" spans="1:20" ht="15.75" thickBot="1">
      <c r="A23" s="55"/>
      <c r="B23" s="56"/>
      <c r="C23" s="56"/>
      <c r="D23" s="56"/>
      <c r="E23" s="56"/>
      <c r="F23" s="57">
        <f>AVERAGE(F4:F22)</f>
        <v>0.45766590389016015</v>
      </c>
      <c r="G23" s="57"/>
      <c r="H23" s="57"/>
      <c r="I23" s="57"/>
      <c r="J23" s="57">
        <f>AVERAGE(J4:J22)</f>
        <v>11.700991609458429</v>
      </c>
      <c r="K23" s="56"/>
      <c r="L23" s="56"/>
      <c r="M23" s="56"/>
      <c r="N23" s="57">
        <f>AVERAGE(N4:N22)</f>
        <v>47.63504611330698</v>
      </c>
      <c r="O23" s="56"/>
      <c r="P23" s="56"/>
      <c r="Q23" s="56"/>
      <c r="R23" s="57">
        <f>AVERAGE(R4:R22)</f>
        <v>40.20629637334443</v>
      </c>
      <c r="S23" s="101">
        <f>AVERAGE(S4:S22)</f>
        <v>8.768308369738577</v>
      </c>
      <c r="T23" s="83">
        <f>AVERAGE(T4:T22)</f>
        <v>87.84134248665141</v>
      </c>
    </row>
    <row r="24" spans="1:20" ht="15">
      <c r="A24" s="10"/>
      <c r="B24" s="10"/>
      <c r="C24" s="10"/>
      <c r="D24" s="10"/>
      <c r="E24" s="10"/>
      <c r="F24" s="22"/>
      <c r="G24" s="22"/>
      <c r="H24" s="22"/>
      <c r="I24" s="22"/>
      <c r="J24" s="22"/>
      <c r="K24" s="10"/>
      <c r="L24" s="10"/>
      <c r="M24" s="10"/>
      <c r="N24" s="22"/>
      <c r="O24" s="10"/>
      <c r="P24" s="10"/>
      <c r="Q24" s="10"/>
      <c r="R24" s="22"/>
      <c r="S24" s="38"/>
      <c r="T24" s="38"/>
    </row>
    <row r="25" spans="1:20" ht="15">
      <c r="A25" s="126" t="s">
        <v>67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</row>
    <row r="26" spans="1:20" ht="15.75" thickBot="1">
      <c r="A26" s="73" t="s">
        <v>40</v>
      </c>
      <c r="B26" s="10"/>
      <c r="C26" s="6"/>
      <c r="D26" s="6"/>
      <c r="E26" s="6"/>
      <c r="F26" s="37"/>
      <c r="G26" s="6"/>
      <c r="H26" s="6"/>
      <c r="I26" s="6"/>
      <c r="J26" s="7"/>
      <c r="K26" s="6"/>
      <c r="L26" s="6"/>
      <c r="M26" s="6"/>
      <c r="N26" s="7"/>
      <c r="O26" s="6"/>
      <c r="P26" s="6"/>
      <c r="Q26" s="6"/>
      <c r="R26" s="7"/>
      <c r="S26" s="7"/>
      <c r="T26" s="7"/>
    </row>
    <row r="27" spans="1:20" ht="31.5" thickBot="1">
      <c r="A27" s="65" t="s">
        <v>0</v>
      </c>
      <c r="B27" s="75" t="s">
        <v>68</v>
      </c>
      <c r="C27" s="67">
        <v>1</v>
      </c>
      <c r="D27" s="67">
        <v>2</v>
      </c>
      <c r="E27" s="67">
        <v>3</v>
      </c>
      <c r="F27" s="68" t="s">
        <v>2</v>
      </c>
      <c r="G27" s="67">
        <v>4</v>
      </c>
      <c r="H27" s="67">
        <v>5</v>
      </c>
      <c r="I27" s="67">
        <v>6</v>
      </c>
      <c r="J27" s="68" t="s">
        <v>2</v>
      </c>
      <c r="K27" s="67">
        <v>7</v>
      </c>
      <c r="L27" s="67">
        <v>8</v>
      </c>
      <c r="M27" s="69">
        <v>9</v>
      </c>
      <c r="N27" s="70" t="s">
        <v>2</v>
      </c>
      <c r="O27" s="67">
        <v>10</v>
      </c>
      <c r="P27" s="67">
        <v>11</v>
      </c>
      <c r="Q27" s="67">
        <v>12</v>
      </c>
      <c r="R27" s="68" t="s">
        <v>2</v>
      </c>
      <c r="S27" s="71" t="s">
        <v>12</v>
      </c>
      <c r="T27" s="72" t="s">
        <v>13</v>
      </c>
    </row>
    <row r="28" spans="1:20" ht="15">
      <c r="A28" s="60" t="s">
        <v>3</v>
      </c>
      <c r="B28" s="61">
        <v>30</v>
      </c>
      <c r="C28" s="61"/>
      <c r="D28" s="61"/>
      <c r="E28" s="61"/>
      <c r="F28" s="62">
        <f aca="true" t="shared" si="8" ref="F28:F46">(C28+D28+E28)/B28*100</f>
        <v>0</v>
      </c>
      <c r="G28" s="61"/>
      <c r="H28" s="61">
        <v>1</v>
      </c>
      <c r="I28" s="61">
        <v>3</v>
      </c>
      <c r="J28" s="62">
        <f aca="true" t="shared" si="9" ref="J28:J39">(G28+H28+I28)/B28*100</f>
        <v>13.333333333333334</v>
      </c>
      <c r="K28" s="61">
        <v>3</v>
      </c>
      <c r="L28" s="61">
        <v>3</v>
      </c>
      <c r="M28" s="61">
        <v>7</v>
      </c>
      <c r="N28" s="62">
        <f aca="true" t="shared" si="10" ref="N28:N39">(K28+L28+M28)/B28*100</f>
        <v>43.333333333333336</v>
      </c>
      <c r="O28" s="61">
        <v>8</v>
      </c>
      <c r="P28" s="61">
        <v>5</v>
      </c>
      <c r="Q28" s="61"/>
      <c r="R28" s="62">
        <f aca="true" t="shared" si="11" ref="R28:R39">(O28+P28+Q28)/B28*100</f>
        <v>43.333333333333336</v>
      </c>
      <c r="S28" s="63">
        <f>(C28*C27+D28*D27+E28*E27+G28*G27+H28*H27+I28*I27+K28*K27+L28*L27+M28*M27+O28*O27+P28*P27+Q28*Q27)/B28</f>
        <v>8.866666666666667</v>
      </c>
      <c r="T28" s="74">
        <f aca="true" t="shared" si="12" ref="T28:T46">(K28+L28+M28+O28+P28+Q28)/B28*100</f>
        <v>86.66666666666667</v>
      </c>
    </row>
    <row r="29" spans="1:20" ht="15">
      <c r="A29" s="49" t="s">
        <v>14</v>
      </c>
      <c r="B29" s="3">
        <v>30</v>
      </c>
      <c r="C29" s="3"/>
      <c r="D29" s="3"/>
      <c r="E29" s="3"/>
      <c r="F29" s="18">
        <f t="shared" si="8"/>
        <v>0</v>
      </c>
      <c r="G29" s="3"/>
      <c r="H29" s="3">
        <v>1</v>
      </c>
      <c r="I29" s="3">
        <v>4</v>
      </c>
      <c r="J29" s="18">
        <f t="shared" si="9"/>
        <v>16.666666666666664</v>
      </c>
      <c r="K29" s="3">
        <v>2</v>
      </c>
      <c r="L29" s="3">
        <v>3</v>
      </c>
      <c r="M29" s="3">
        <v>6</v>
      </c>
      <c r="N29" s="18">
        <f t="shared" si="10"/>
        <v>36.666666666666664</v>
      </c>
      <c r="O29" s="3">
        <v>8</v>
      </c>
      <c r="P29" s="3">
        <v>5</v>
      </c>
      <c r="Q29" s="3">
        <v>1</v>
      </c>
      <c r="R29" s="18">
        <f t="shared" si="11"/>
        <v>46.666666666666664</v>
      </c>
      <c r="S29" s="20">
        <f>(C29*C27+D29*D27+E29*E27+G29*G27+H29*H27+I29*I27+K29*K27+L29*L27+M29*M27+O29*O27+P29*P27+Q29*Q27)/B29</f>
        <v>8.933333333333334</v>
      </c>
      <c r="T29" s="50">
        <f t="shared" si="12"/>
        <v>83.33333333333334</v>
      </c>
    </row>
    <row r="30" spans="1:20" ht="15">
      <c r="A30" s="49" t="s">
        <v>22</v>
      </c>
      <c r="B30" s="3">
        <v>30</v>
      </c>
      <c r="C30" s="30"/>
      <c r="D30" s="30"/>
      <c r="E30" s="30">
        <v>1</v>
      </c>
      <c r="F30" s="18">
        <f t="shared" si="8"/>
        <v>3.3333333333333335</v>
      </c>
      <c r="G30" s="3">
        <v>2</v>
      </c>
      <c r="H30" s="3">
        <v>4</v>
      </c>
      <c r="I30" s="3"/>
      <c r="J30" s="18">
        <f t="shared" si="9"/>
        <v>20</v>
      </c>
      <c r="K30" s="30">
        <v>1</v>
      </c>
      <c r="L30" s="30">
        <v>8</v>
      </c>
      <c r="M30" s="30">
        <v>8</v>
      </c>
      <c r="N30" s="18">
        <f t="shared" si="10"/>
        <v>56.666666666666664</v>
      </c>
      <c r="O30" s="30">
        <v>4</v>
      </c>
      <c r="P30" s="30">
        <v>2</v>
      </c>
      <c r="Q30" s="30"/>
      <c r="R30" s="18">
        <f t="shared" si="11"/>
        <v>20</v>
      </c>
      <c r="S30" s="20">
        <f>(C30*C27+D30*D27+E30*E27+G30*G27+H30*H27+I30*I27+K30*K27+L30*L27+M30*M27+O30*O27+P30*P27+Q30*Q27)/B30</f>
        <v>7.866666666666666</v>
      </c>
      <c r="T30" s="50">
        <f t="shared" si="12"/>
        <v>76.66666666666667</v>
      </c>
    </row>
    <row r="31" spans="1:20" ht="15">
      <c r="A31" s="49" t="s">
        <v>31</v>
      </c>
      <c r="B31" s="3">
        <v>30</v>
      </c>
      <c r="C31" s="3"/>
      <c r="D31" s="3"/>
      <c r="E31" s="3"/>
      <c r="F31" s="18">
        <f t="shared" si="8"/>
        <v>0</v>
      </c>
      <c r="G31" s="3"/>
      <c r="H31" s="3">
        <v>2</v>
      </c>
      <c r="I31" s="3">
        <v>5</v>
      </c>
      <c r="J31" s="18">
        <f t="shared" si="9"/>
        <v>23.333333333333332</v>
      </c>
      <c r="K31" s="3">
        <v>1</v>
      </c>
      <c r="L31" s="3">
        <v>5</v>
      </c>
      <c r="M31" s="3">
        <v>3</v>
      </c>
      <c r="N31" s="18">
        <f t="shared" si="10"/>
        <v>30</v>
      </c>
      <c r="O31" s="3">
        <v>9</v>
      </c>
      <c r="P31" s="3">
        <v>4</v>
      </c>
      <c r="Q31" s="3">
        <v>1</v>
      </c>
      <c r="R31" s="18">
        <f t="shared" si="11"/>
        <v>46.666666666666664</v>
      </c>
      <c r="S31" s="20">
        <f>(C31*C27+D31*D27+E31*E27+G31*G27+H31*H27+I31*I27+K31*K27+L31*L27+M31*M27+O31*O27+P31*P27+Q31*Q27)/B31</f>
        <v>8.666666666666666</v>
      </c>
      <c r="T31" s="50">
        <f t="shared" si="12"/>
        <v>76.66666666666667</v>
      </c>
    </row>
    <row r="32" spans="1:20" ht="15">
      <c r="A32" s="49" t="s">
        <v>15</v>
      </c>
      <c r="B32" s="3">
        <v>30</v>
      </c>
      <c r="C32" s="3"/>
      <c r="D32" s="3"/>
      <c r="E32" s="3"/>
      <c r="F32" s="18">
        <f t="shared" si="8"/>
        <v>0</v>
      </c>
      <c r="G32" s="3">
        <v>1</v>
      </c>
      <c r="H32" s="3">
        <v>6</v>
      </c>
      <c r="I32" s="3">
        <v>7</v>
      </c>
      <c r="J32" s="18">
        <f t="shared" si="9"/>
        <v>46.666666666666664</v>
      </c>
      <c r="K32" s="3">
        <v>5</v>
      </c>
      <c r="L32" s="3">
        <v>8</v>
      </c>
      <c r="M32" s="3">
        <v>2</v>
      </c>
      <c r="N32" s="18">
        <f t="shared" si="10"/>
        <v>50</v>
      </c>
      <c r="O32" s="3">
        <v>1</v>
      </c>
      <c r="P32" s="3">
        <v>1</v>
      </c>
      <c r="Q32" s="3"/>
      <c r="R32" s="18">
        <f t="shared" si="11"/>
        <v>6.666666666666667</v>
      </c>
      <c r="S32" s="20">
        <f>(C32*C27+D32*D27+E32*E27+G32*G27+H32*H27+I32*I27+K32*K27+L32*L27+M32*M27+O32*O27+P32*P27+Q32*Q27)/B32</f>
        <v>7.133333333333334</v>
      </c>
      <c r="T32" s="50">
        <f t="shared" si="12"/>
        <v>56.666666666666664</v>
      </c>
    </row>
    <row r="33" spans="1:20" ht="15">
      <c r="A33" s="49" t="s">
        <v>16</v>
      </c>
      <c r="B33" s="3">
        <v>30</v>
      </c>
      <c r="C33" s="3"/>
      <c r="D33" s="3"/>
      <c r="E33" s="3"/>
      <c r="F33" s="18">
        <f t="shared" si="8"/>
        <v>0</v>
      </c>
      <c r="G33" s="3">
        <v>2</v>
      </c>
      <c r="H33" s="3">
        <v>6</v>
      </c>
      <c r="I33" s="3">
        <v>8</v>
      </c>
      <c r="J33" s="18">
        <f t="shared" si="9"/>
        <v>53.333333333333336</v>
      </c>
      <c r="K33" s="3">
        <v>7</v>
      </c>
      <c r="L33" s="3">
        <v>3</v>
      </c>
      <c r="M33" s="3">
        <v>2</v>
      </c>
      <c r="N33" s="18">
        <f t="shared" si="10"/>
        <v>40</v>
      </c>
      <c r="O33" s="3">
        <v>1</v>
      </c>
      <c r="P33" s="3">
        <v>2</v>
      </c>
      <c r="Q33" s="3"/>
      <c r="R33" s="18">
        <f t="shared" si="11"/>
        <v>10</v>
      </c>
      <c r="S33" s="20">
        <f>(C33*C27+D33*D27+E33*E27+G33*G27+H33*H27+I33*I27+K33*K27+L33*L27+M33*M27+O33*O27+P33*P27+Q33*Q27)/B33</f>
        <v>6.966666666666667</v>
      </c>
      <c r="T33" s="50">
        <f t="shared" si="12"/>
        <v>50</v>
      </c>
    </row>
    <row r="34" spans="1:20" ht="15">
      <c r="A34" s="49" t="s">
        <v>25</v>
      </c>
      <c r="B34" s="3">
        <v>30</v>
      </c>
      <c r="C34" s="3"/>
      <c r="D34" s="3"/>
      <c r="E34" s="3"/>
      <c r="F34" s="18">
        <f t="shared" si="8"/>
        <v>0</v>
      </c>
      <c r="G34" s="3"/>
      <c r="H34" s="3">
        <v>1</v>
      </c>
      <c r="I34" s="3"/>
      <c r="J34" s="18">
        <f t="shared" si="9"/>
        <v>3.3333333333333335</v>
      </c>
      <c r="K34" s="3">
        <v>1</v>
      </c>
      <c r="L34" s="3">
        <v>7</v>
      </c>
      <c r="M34" s="3">
        <v>8</v>
      </c>
      <c r="N34" s="18">
        <f t="shared" si="10"/>
        <v>53.333333333333336</v>
      </c>
      <c r="O34" s="3">
        <v>9</v>
      </c>
      <c r="P34" s="3">
        <v>4</v>
      </c>
      <c r="Q34" s="3"/>
      <c r="R34" s="18">
        <f t="shared" si="11"/>
        <v>43.333333333333336</v>
      </c>
      <c r="S34" s="20">
        <f>(C34*C27+D34*D27+E34*E27+G34*G27+H34*H27+I34*I27+K34*K27+L34*L27+M34*M27+O34*O27+P34*P27+Q34*Q27)/B34</f>
        <v>9.133333333333333</v>
      </c>
      <c r="T34" s="50">
        <f t="shared" si="12"/>
        <v>96.66666666666667</v>
      </c>
    </row>
    <row r="35" spans="1:20" ht="15">
      <c r="A35" s="49" t="s">
        <v>18</v>
      </c>
      <c r="B35" s="3">
        <v>30</v>
      </c>
      <c r="C35" s="3"/>
      <c r="D35" s="3"/>
      <c r="E35" s="3"/>
      <c r="F35" s="18">
        <f t="shared" si="8"/>
        <v>0</v>
      </c>
      <c r="G35" s="3"/>
      <c r="H35" s="3">
        <v>2</v>
      </c>
      <c r="I35" s="3">
        <v>7</v>
      </c>
      <c r="J35" s="18">
        <f t="shared" si="9"/>
        <v>30</v>
      </c>
      <c r="K35" s="3">
        <v>9</v>
      </c>
      <c r="L35" s="3">
        <v>3</v>
      </c>
      <c r="M35" s="3">
        <v>3</v>
      </c>
      <c r="N35" s="18">
        <f t="shared" si="10"/>
        <v>50</v>
      </c>
      <c r="O35" s="3">
        <v>1</v>
      </c>
      <c r="P35" s="3">
        <v>2</v>
      </c>
      <c r="Q35" s="3">
        <v>3</v>
      </c>
      <c r="R35" s="18">
        <f t="shared" si="11"/>
        <v>20</v>
      </c>
      <c r="S35" s="20">
        <f>(C35*C27+D35*D27+E35*E27+G35*G27+H35*H27+I35*I27+K35*K27+L35*L27+M35*M27+O35*O27+P35*P27+Q35*Q27)/B35</f>
        <v>7.8</v>
      </c>
      <c r="T35" s="50">
        <f t="shared" si="12"/>
        <v>70</v>
      </c>
    </row>
    <row r="36" spans="1:20" ht="15">
      <c r="A36" s="49" t="s">
        <v>21</v>
      </c>
      <c r="B36" s="3">
        <v>30</v>
      </c>
      <c r="C36" s="3"/>
      <c r="D36" s="3"/>
      <c r="E36" s="3"/>
      <c r="F36" s="18">
        <f t="shared" si="8"/>
        <v>0</v>
      </c>
      <c r="G36" s="3"/>
      <c r="H36" s="3">
        <v>3</v>
      </c>
      <c r="I36" s="3">
        <v>8</v>
      </c>
      <c r="J36" s="18">
        <f t="shared" si="9"/>
        <v>36.666666666666664</v>
      </c>
      <c r="K36" s="3">
        <v>7</v>
      </c>
      <c r="L36" s="3">
        <v>3</v>
      </c>
      <c r="M36" s="3">
        <v>2</v>
      </c>
      <c r="N36" s="18">
        <f t="shared" si="10"/>
        <v>40</v>
      </c>
      <c r="O36" s="3">
        <v>5</v>
      </c>
      <c r="P36" s="3">
        <v>2</v>
      </c>
      <c r="Q36" s="3"/>
      <c r="R36" s="18">
        <f t="shared" si="11"/>
        <v>23.333333333333332</v>
      </c>
      <c r="S36" s="20">
        <f>(C36*C27+D36*D27+E36*E27+G36*G27+H36*H27+I36*I27+K36*K27+L36*L27+M36*M27+O36*O27+P36*P27+Q36*Q27)/B36</f>
        <v>7.533333333333333</v>
      </c>
      <c r="T36" s="50">
        <f t="shared" si="12"/>
        <v>63.33333333333333</v>
      </c>
    </row>
    <row r="37" spans="1:20" ht="15">
      <c r="A37" s="49" t="s">
        <v>20</v>
      </c>
      <c r="B37" s="3">
        <v>30</v>
      </c>
      <c r="C37" s="3"/>
      <c r="D37" s="3"/>
      <c r="E37" s="3"/>
      <c r="F37" s="18">
        <f t="shared" si="8"/>
        <v>0</v>
      </c>
      <c r="G37" s="3"/>
      <c r="H37" s="3">
        <v>4</v>
      </c>
      <c r="I37" s="3"/>
      <c r="J37" s="18">
        <f t="shared" si="9"/>
        <v>13.333333333333334</v>
      </c>
      <c r="K37" s="3">
        <v>6</v>
      </c>
      <c r="L37" s="3">
        <v>10</v>
      </c>
      <c r="M37" s="3">
        <v>5</v>
      </c>
      <c r="N37" s="18">
        <f t="shared" si="10"/>
        <v>70</v>
      </c>
      <c r="O37" s="3">
        <v>4</v>
      </c>
      <c r="P37" s="3">
        <v>1</v>
      </c>
      <c r="Q37" s="3"/>
      <c r="R37" s="18">
        <f t="shared" si="11"/>
        <v>16.666666666666664</v>
      </c>
      <c r="S37" s="20">
        <f>(C37*C27+D37*D27+E37*E27+G37*G27+H37*H27+I37*I27+K37*K27+L37*L27+M37*M27+O37*O27+P37*P27+Q37*Q27)/B37</f>
        <v>7.933333333333334</v>
      </c>
      <c r="T37" s="50">
        <f t="shared" si="12"/>
        <v>86.66666666666667</v>
      </c>
    </row>
    <row r="38" spans="1:20" ht="15">
      <c r="A38" s="49" t="s">
        <v>26</v>
      </c>
      <c r="B38" s="3">
        <v>30</v>
      </c>
      <c r="C38" s="30"/>
      <c r="D38" s="30"/>
      <c r="E38" s="30"/>
      <c r="F38" s="18">
        <f t="shared" si="8"/>
        <v>0</v>
      </c>
      <c r="G38" s="30">
        <v>1</v>
      </c>
      <c r="H38" s="30">
        <v>4</v>
      </c>
      <c r="I38" s="30">
        <v>1</v>
      </c>
      <c r="J38" s="31">
        <f t="shared" si="9"/>
        <v>20</v>
      </c>
      <c r="K38" s="30">
        <v>6</v>
      </c>
      <c r="L38" s="30">
        <v>7</v>
      </c>
      <c r="M38" s="30">
        <v>6</v>
      </c>
      <c r="N38" s="31">
        <f t="shared" si="10"/>
        <v>63.33333333333333</v>
      </c>
      <c r="O38" s="3">
        <v>5</v>
      </c>
      <c r="P38" s="3"/>
      <c r="Q38" s="3"/>
      <c r="R38" s="18">
        <f t="shared" si="11"/>
        <v>16.666666666666664</v>
      </c>
      <c r="S38" s="20">
        <f>(C38*C27+D38*D27+E38*E27+G38*G27+H38*H27+I38*I27+K38*K27+L38*L27+M38*M27+O38*O27+P38*P27+Q38*Q27)/B38</f>
        <v>7.733333333333333</v>
      </c>
      <c r="T38" s="50">
        <f t="shared" si="12"/>
        <v>80</v>
      </c>
    </row>
    <row r="39" spans="1:20" ht="15">
      <c r="A39" s="49" t="s">
        <v>27</v>
      </c>
      <c r="B39" s="3">
        <v>30</v>
      </c>
      <c r="C39" s="3"/>
      <c r="D39" s="3"/>
      <c r="E39" s="3"/>
      <c r="F39" s="18">
        <f t="shared" si="8"/>
        <v>0</v>
      </c>
      <c r="G39" s="3"/>
      <c r="H39" s="3">
        <v>1</v>
      </c>
      <c r="I39" s="3">
        <v>5</v>
      </c>
      <c r="J39" s="18">
        <f t="shared" si="9"/>
        <v>20</v>
      </c>
      <c r="K39" s="3">
        <v>5</v>
      </c>
      <c r="L39" s="3">
        <v>6</v>
      </c>
      <c r="M39" s="3">
        <v>4</v>
      </c>
      <c r="N39" s="18">
        <f t="shared" si="10"/>
        <v>50</v>
      </c>
      <c r="O39" s="3">
        <v>5</v>
      </c>
      <c r="P39" s="3">
        <v>4</v>
      </c>
      <c r="Q39" s="3"/>
      <c r="R39" s="18">
        <f t="shared" si="11"/>
        <v>30</v>
      </c>
      <c r="S39" s="20">
        <f>(C39*C27+D39*D27+E39*E42+G39*G42+H39*H42+I39*I27+K39*K27+L39*L27+M39*M27+O39*O27+P39*P27+Q39*Q27)/B39</f>
        <v>8.1</v>
      </c>
      <c r="T39" s="50">
        <f t="shared" si="12"/>
        <v>80</v>
      </c>
    </row>
    <row r="40" spans="1:20" ht="15">
      <c r="A40" s="49" t="s">
        <v>29</v>
      </c>
      <c r="B40" s="3">
        <v>30</v>
      </c>
      <c r="C40" s="3"/>
      <c r="D40" s="3">
        <v>1</v>
      </c>
      <c r="E40" s="3">
        <v>1</v>
      </c>
      <c r="F40" s="18">
        <f t="shared" si="8"/>
        <v>6.666666666666667</v>
      </c>
      <c r="G40" s="3">
        <v>8</v>
      </c>
      <c r="H40" s="3">
        <v>3</v>
      </c>
      <c r="I40" s="3">
        <v>4</v>
      </c>
      <c r="J40" s="18">
        <f aca="true" t="shared" si="13" ref="J40:J46">(G40+H40+I40)/B40*100</f>
        <v>50</v>
      </c>
      <c r="K40" s="3">
        <v>4</v>
      </c>
      <c r="L40" s="3">
        <v>5</v>
      </c>
      <c r="M40" s="3">
        <v>1</v>
      </c>
      <c r="N40" s="18">
        <f aca="true" t="shared" si="14" ref="N40:N46">(K40+L40+M40)/B40*100</f>
        <v>33.33333333333333</v>
      </c>
      <c r="O40" s="3">
        <v>3</v>
      </c>
      <c r="P40" s="3"/>
      <c r="Q40" s="3"/>
      <c r="R40" s="18">
        <f aca="true" t="shared" si="15" ref="R40:R46">(O40+P40+Q40)/B40*100</f>
        <v>10</v>
      </c>
      <c r="S40" s="20">
        <f>(C40*C27+D40*D27+E40*E27+G40*G27+H40*H27+I40*I27+K40*K27+L40*L27+M40*M27+O40*O27+P40*P27+Q40*Q27)/B40</f>
        <v>6.1</v>
      </c>
      <c r="T40" s="50">
        <f t="shared" si="12"/>
        <v>43.333333333333336</v>
      </c>
    </row>
    <row r="41" spans="1:20" ht="15">
      <c r="A41" s="49" t="s">
        <v>55</v>
      </c>
      <c r="B41" s="3">
        <v>30</v>
      </c>
      <c r="C41" s="3"/>
      <c r="D41" s="3"/>
      <c r="E41" s="3"/>
      <c r="F41" s="18">
        <f t="shared" si="8"/>
        <v>0</v>
      </c>
      <c r="G41" s="3"/>
      <c r="H41" s="3"/>
      <c r="I41" s="3"/>
      <c r="J41" s="18">
        <f t="shared" si="13"/>
        <v>0</v>
      </c>
      <c r="K41" s="3">
        <v>2</v>
      </c>
      <c r="L41" s="3">
        <v>5</v>
      </c>
      <c r="M41" s="3">
        <v>9</v>
      </c>
      <c r="N41" s="18">
        <f t="shared" si="14"/>
        <v>53.333333333333336</v>
      </c>
      <c r="O41" s="3">
        <v>11</v>
      </c>
      <c r="P41" s="3">
        <v>2</v>
      </c>
      <c r="Q41" s="3">
        <v>1</v>
      </c>
      <c r="R41" s="18">
        <f t="shared" si="15"/>
        <v>46.666666666666664</v>
      </c>
      <c r="S41" s="20">
        <f>(C41*C27+D41*D27+E41*E27+G41*G27+H41*H27+I41*I27+K41*K27+L41*L27+M41*M27+O41*O27+P41*P27+Q41*Q27)/B41</f>
        <v>9.3</v>
      </c>
      <c r="T41" s="50">
        <f t="shared" si="12"/>
        <v>100</v>
      </c>
    </row>
    <row r="42" spans="1:20" ht="15">
      <c r="A42" s="49" t="s">
        <v>64</v>
      </c>
      <c r="B42" s="3">
        <v>30</v>
      </c>
      <c r="C42" s="3"/>
      <c r="D42" s="3"/>
      <c r="E42" s="3"/>
      <c r="F42" s="18">
        <f t="shared" si="8"/>
        <v>0</v>
      </c>
      <c r="G42" s="3"/>
      <c r="H42" s="3"/>
      <c r="I42" s="3"/>
      <c r="J42" s="18">
        <f t="shared" si="13"/>
        <v>0</v>
      </c>
      <c r="K42" s="3"/>
      <c r="L42" s="3"/>
      <c r="M42" s="3">
        <v>4</v>
      </c>
      <c r="N42" s="18">
        <f t="shared" si="14"/>
        <v>13.333333333333334</v>
      </c>
      <c r="O42" s="3">
        <v>12</v>
      </c>
      <c r="P42" s="3">
        <v>10</v>
      </c>
      <c r="Q42" s="3">
        <v>4</v>
      </c>
      <c r="R42" s="18">
        <f t="shared" si="15"/>
        <v>86.66666666666667</v>
      </c>
      <c r="S42" s="20">
        <f>(C42*C27+D42*D27+E42*E27+G42*G27+H42*H27+I42*I27+K42*K27+L42*L27+M42*M27+O42*O27+P42*P27+Q42*Q27)/B42</f>
        <v>10.466666666666667</v>
      </c>
      <c r="T42" s="50">
        <f t="shared" si="12"/>
        <v>100</v>
      </c>
    </row>
    <row r="43" spans="1:20" ht="15">
      <c r="A43" s="49" t="s">
        <v>69</v>
      </c>
      <c r="B43" s="3">
        <v>30</v>
      </c>
      <c r="C43" s="3"/>
      <c r="D43" s="3"/>
      <c r="E43" s="3"/>
      <c r="F43" s="18">
        <f t="shared" si="8"/>
        <v>0</v>
      </c>
      <c r="G43" s="3"/>
      <c r="H43" s="3"/>
      <c r="I43" s="3"/>
      <c r="J43" s="18">
        <f t="shared" si="13"/>
        <v>0</v>
      </c>
      <c r="K43" s="3"/>
      <c r="L43" s="3"/>
      <c r="M43" s="3">
        <v>4</v>
      </c>
      <c r="N43" s="18">
        <f t="shared" si="14"/>
        <v>13.333333333333334</v>
      </c>
      <c r="O43" s="3">
        <v>16</v>
      </c>
      <c r="P43" s="3">
        <v>8</v>
      </c>
      <c r="Q43" s="3">
        <v>2</v>
      </c>
      <c r="R43" s="18">
        <f t="shared" si="15"/>
        <v>86.66666666666667</v>
      </c>
      <c r="S43" s="20">
        <f>(C43*C27+D43*D27+E43*E27+G43*G27+H43*H27+I43*I27+K43*K27+L43*L27+M43*M27+O43*O27+P43*P27+Q43*Q27)/B43</f>
        <v>10.266666666666667</v>
      </c>
      <c r="T43" s="50">
        <f t="shared" si="12"/>
        <v>100</v>
      </c>
    </row>
    <row r="44" spans="1:20" ht="15">
      <c r="A44" s="49" t="s">
        <v>70</v>
      </c>
      <c r="B44" s="3">
        <v>30</v>
      </c>
      <c r="C44" s="3"/>
      <c r="D44" s="3"/>
      <c r="E44" s="3"/>
      <c r="F44" s="18">
        <f t="shared" si="8"/>
        <v>0</v>
      </c>
      <c r="G44" s="3"/>
      <c r="H44" s="3"/>
      <c r="I44" s="3"/>
      <c r="J44" s="18">
        <f t="shared" si="13"/>
        <v>0</v>
      </c>
      <c r="K44" s="3"/>
      <c r="L44" s="3">
        <v>4</v>
      </c>
      <c r="M44" s="3">
        <v>2</v>
      </c>
      <c r="N44" s="18">
        <f t="shared" si="14"/>
        <v>20</v>
      </c>
      <c r="O44" s="3">
        <v>14</v>
      </c>
      <c r="P44" s="3">
        <v>6</v>
      </c>
      <c r="Q44" s="3">
        <v>4</v>
      </c>
      <c r="R44" s="18">
        <f t="shared" si="15"/>
        <v>80</v>
      </c>
      <c r="S44" s="20">
        <f>(C44*C27+D44*D27+E44*E27+G44*G27+H44*H27+I44*I27+K44*K27+L44*L27+M44*M27+O44*O27+P44*P27+Q44*Q27)/B44</f>
        <v>10.133333333333333</v>
      </c>
      <c r="T44" s="50">
        <f t="shared" si="12"/>
        <v>100</v>
      </c>
    </row>
    <row r="45" spans="1:20" ht="15">
      <c r="A45" s="49" t="s">
        <v>72</v>
      </c>
      <c r="B45" s="3">
        <v>6</v>
      </c>
      <c r="C45" s="3"/>
      <c r="D45" s="3"/>
      <c r="E45" s="3"/>
      <c r="F45" s="18">
        <f t="shared" si="8"/>
        <v>0</v>
      </c>
      <c r="G45" s="3"/>
      <c r="H45" s="3"/>
      <c r="I45" s="3"/>
      <c r="J45" s="18">
        <f t="shared" si="13"/>
        <v>0</v>
      </c>
      <c r="K45" s="3">
        <v>1</v>
      </c>
      <c r="L45" s="3">
        <v>2</v>
      </c>
      <c r="M45" s="3">
        <v>1</v>
      </c>
      <c r="N45" s="18">
        <f t="shared" si="14"/>
        <v>66.66666666666666</v>
      </c>
      <c r="O45" s="3">
        <v>2</v>
      </c>
      <c r="P45" s="3"/>
      <c r="Q45" s="3"/>
      <c r="R45" s="18">
        <f t="shared" si="15"/>
        <v>33.33333333333333</v>
      </c>
      <c r="S45" s="20">
        <f>(C45*C27+D45*D27+E45*E27+G45*G27+H45*H27+I45*I27+K45*K27+L45*L27+M45*M27+O45*O27+P45*P27+Q45*Q27)/B45</f>
        <v>8.666666666666666</v>
      </c>
      <c r="T45" s="50">
        <f t="shared" si="12"/>
        <v>100</v>
      </c>
    </row>
    <row r="46" spans="1:20" ht="15.75" thickBot="1">
      <c r="A46" s="52" t="s">
        <v>71</v>
      </c>
      <c r="B46" s="11">
        <v>24</v>
      </c>
      <c r="C46" s="76"/>
      <c r="D46" s="76"/>
      <c r="E46" s="76"/>
      <c r="F46" s="53">
        <f t="shared" si="8"/>
        <v>0</v>
      </c>
      <c r="G46" s="11">
        <v>3</v>
      </c>
      <c r="H46" s="11">
        <v>3</v>
      </c>
      <c r="I46" s="11">
        <v>3</v>
      </c>
      <c r="J46" s="53">
        <f t="shared" si="13"/>
        <v>37.5</v>
      </c>
      <c r="K46" s="11">
        <v>2</v>
      </c>
      <c r="L46" s="11">
        <v>4</v>
      </c>
      <c r="M46" s="11">
        <v>3</v>
      </c>
      <c r="N46" s="53">
        <f t="shared" si="14"/>
        <v>37.5</v>
      </c>
      <c r="O46" s="11">
        <v>2</v>
      </c>
      <c r="P46" s="11">
        <v>3</v>
      </c>
      <c r="Q46" s="11">
        <v>1</v>
      </c>
      <c r="R46" s="53">
        <f t="shared" si="15"/>
        <v>25</v>
      </c>
      <c r="S46" s="54">
        <f>(C46*C27+D46*D27+E46*E27+G46*G27+H46*H27+I46*I27+K46*K27+L46*L27+M46*M27+O46*O27+P46*P27+Q46*Q27)/B46</f>
        <v>7.625</v>
      </c>
      <c r="T46" s="77">
        <f t="shared" si="12"/>
        <v>62.5</v>
      </c>
    </row>
    <row r="47" spans="1:20" ht="15.75" thickBot="1">
      <c r="A47" s="78"/>
      <c r="B47" s="75"/>
      <c r="C47" s="75"/>
      <c r="D47" s="75"/>
      <c r="E47" s="75"/>
      <c r="F47" s="79">
        <f>AVERAGE(F28:F46)</f>
        <v>0.5263157894736842</v>
      </c>
      <c r="G47" s="79"/>
      <c r="H47" s="79"/>
      <c r="I47" s="79"/>
      <c r="J47" s="79">
        <f>AVERAGE(J28:J46)</f>
        <v>20.219298245614038</v>
      </c>
      <c r="K47" s="75"/>
      <c r="L47" s="75"/>
      <c r="M47" s="75"/>
      <c r="N47" s="79">
        <f>AVERAGE(N28:N46)</f>
        <v>43.20175438596491</v>
      </c>
      <c r="O47" s="75"/>
      <c r="P47" s="75"/>
      <c r="Q47" s="75"/>
      <c r="R47" s="79">
        <f>AVERAGE(R28:R46)</f>
        <v>36.40350877192983</v>
      </c>
      <c r="S47" s="80">
        <f>AVERAGE(S28:S46)</f>
        <v>8.380263157894737</v>
      </c>
      <c r="T47" s="81">
        <f>AVERAGE(T28:T46)</f>
        <v>79.60526315789474</v>
      </c>
    </row>
  </sheetData>
  <sheetProtection/>
  <mergeCells count="2">
    <mergeCell ref="A25:T25"/>
    <mergeCell ref="A1:T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8"/>
  <sheetViews>
    <sheetView zoomScalePageLayoutView="0" workbookViewId="0" topLeftCell="A16">
      <selection activeCell="W32" sqref="W32"/>
    </sheetView>
  </sheetViews>
  <sheetFormatPr defaultColWidth="9.00390625" defaultRowHeight="12.75"/>
  <cols>
    <col min="1" max="1" width="20.50390625" style="0" bestFit="1" customWidth="1"/>
    <col min="3" max="3" width="4.50390625" style="0" customWidth="1"/>
    <col min="4" max="4" width="4.125" style="0" customWidth="1"/>
    <col min="5" max="5" width="5.50390625" style="0" customWidth="1"/>
    <col min="7" max="7" width="6.25390625" style="0" customWidth="1"/>
    <col min="8" max="8" width="6.50390625" style="0" customWidth="1"/>
    <col min="9" max="9" width="5.75390625" style="0" customWidth="1"/>
    <col min="11" max="11" width="5.875" style="0" customWidth="1"/>
    <col min="12" max="12" width="5.50390625" style="0" customWidth="1"/>
    <col min="13" max="13" width="5.125" style="0" customWidth="1"/>
    <col min="15" max="15" width="6.50390625" style="0" customWidth="1"/>
    <col min="16" max="16" width="6.25390625" style="0" customWidth="1"/>
    <col min="17" max="17" width="5.50390625" style="0" customWidth="1"/>
    <col min="19" max="19" width="14.00390625" style="0" customWidth="1"/>
  </cols>
  <sheetData>
    <row r="1" spans="1:20" ht="15">
      <c r="A1" s="127" t="s">
        <v>53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</row>
    <row r="2" spans="1:20" ht="15.75" thickBot="1">
      <c r="A2" s="9" t="s">
        <v>54</v>
      </c>
      <c r="B2" s="6"/>
      <c r="C2" s="6"/>
      <c r="D2" s="6"/>
      <c r="E2" s="6"/>
      <c r="F2" s="37"/>
      <c r="G2" s="6"/>
      <c r="H2" s="6"/>
      <c r="I2" s="6"/>
      <c r="J2" s="7"/>
      <c r="K2" s="6"/>
      <c r="L2" s="6"/>
      <c r="M2" s="6"/>
      <c r="N2" s="7"/>
      <c r="O2" s="6"/>
      <c r="P2" s="6"/>
      <c r="Q2" s="6"/>
      <c r="R2" s="7"/>
      <c r="S2" s="7"/>
      <c r="T2" s="7"/>
    </row>
    <row r="3" spans="1:20" ht="37.5" thickBot="1">
      <c r="A3" s="65" t="s">
        <v>0</v>
      </c>
      <c r="B3" s="66" t="s">
        <v>1</v>
      </c>
      <c r="C3" s="67">
        <v>1</v>
      </c>
      <c r="D3" s="67">
        <v>2</v>
      </c>
      <c r="E3" s="67">
        <v>3</v>
      </c>
      <c r="F3" s="68" t="s">
        <v>2</v>
      </c>
      <c r="G3" s="67">
        <v>4</v>
      </c>
      <c r="H3" s="67">
        <v>5</v>
      </c>
      <c r="I3" s="67">
        <v>6</v>
      </c>
      <c r="J3" s="68" t="s">
        <v>2</v>
      </c>
      <c r="K3" s="67">
        <v>7</v>
      </c>
      <c r="L3" s="67">
        <v>8</v>
      </c>
      <c r="M3" s="69">
        <v>9</v>
      </c>
      <c r="N3" s="70" t="s">
        <v>2</v>
      </c>
      <c r="O3" s="67">
        <v>10</v>
      </c>
      <c r="P3" s="67">
        <v>11</v>
      </c>
      <c r="Q3" s="67">
        <v>12</v>
      </c>
      <c r="R3" s="68" t="s">
        <v>2</v>
      </c>
      <c r="S3" s="71" t="s">
        <v>12</v>
      </c>
      <c r="T3" s="72" t="s">
        <v>13</v>
      </c>
    </row>
    <row r="4" spans="1:20" ht="15">
      <c r="A4" s="60" t="s">
        <v>3</v>
      </c>
      <c r="B4" s="61">
        <v>23</v>
      </c>
      <c r="C4" s="61"/>
      <c r="D4" s="61"/>
      <c r="E4" s="61"/>
      <c r="F4" s="62">
        <f>(C4+D4+E4)/B4*100</f>
        <v>0</v>
      </c>
      <c r="G4" s="61"/>
      <c r="H4" s="61"/>
      <c r="I4" s="61">
        <v>1</v>
      </c>
      <c r="J4" s="62">
        <f>(G4+H4+I4)/B4*100</f>
        <v>4.3478260869565215</v>
      </c>
      <c r="K4" s="61">
        <v>1</v>
      </c>
      <c r="L4" s="61">
        <v>4</v>
      </c>
      <c r="M4" s="61">
        <v>7</v>
      </c>
      <c r="N4" s="62">
        <f>(K4+L4+M4)/B4*100</f>
        <v>52.17391304347826</v>
      </c>
      <c r="O4" s="61">
        <v>7</v>
      </c>
      <c r="P4" s="61">
        <v>2</v>
      </c>
      <c r="Q4" s="61">
        <v>1</v>
      </c>
      <c r="R4" s="62">
        <f>(O4+P4+Q4)/B4*100</f>
        <v>43.47826086956522</v>
      </c>
      <c r="S4" s="63">
        <f>(C4*C3+D4*D3+E4*E3+G4*G3+H4*H3+I4*I3+K4*K3+L4*L3+M4*M3+O4*O3+P4*P3+Q4*Q3)/B4</f>
        <v>9.217391304347826</v>
      </c>
      <c r="T4" s="64">
        <f>(C4+D4+E4+G4+H4+I4+K4+L4+M4+O4+P4+U4)/B4*100</f>
        <v>95.65217391304348</v>
      </c>
    </row>
    <row r="5" spans="1:20" ht="15">
      <c r="A5" s="49" t="s">
        <v>14</v>
      </c>
      <c r="B5" s="3">
        <v>23</v>
      </c>
      <c r="C5" s="30"/>
      <c r="D5" s="30"/>
      <c r="E5" s="30"/>
      <c r="F5" s="18">
        <f>(C5+D5+E5)/B5*100</f>
        <v>0</v>
      </c>
      <c r="G5" s="3"/>
      <c r="H5" s="3"/>
      <c r="I5" s="3">
        <v>1</v>
      </c>
      <c r="J5" s="18">
        <f>(G5+H5+I5)/B5*100</f>
        <v>4.3478260869565215</v>
      </c>
      <c r="K5" s="3">
        <v>1</v>
      </c>
      <c r="L5" s="3">
        <v>3</v>
      </c>
      <c r="M5" s="3"/>
      <c r="N5" s="18">
        <f>(K5+L5+M5)/B5*100</f>
        <v>17.391304347826086</v>
      </c>
      <c r="O5" s="3">
        <v>2</v>
      </c>
      <c r="P5" s="3">
        <v>10</v>
      </c>
      <c r="Q5" s="3">
        <v>6</v>
      </c>
      <c r="R5" s="18">
        <f>(O5+P5+Q5)/B5*100</f>
        <v>78.26086956521739</v>
      </c>
      <c r="S5" s="63">
        <f aca="true" t="shared" si="0" ref="S5:S22">(C5*C4+D5*D4+E5*E4+G5*G4+H5*H4+I5*I4+K5*K4+L5*L4+M5*M4+O5*O4+P5*P4+Q5*Q4)/B5</f>
        <v>2.347826086956522</v>
      </c>
      <c r="T5" s="64">
        <f>(C5+D5+E5+G5+H5+I5+K5+L5+M5+O5+P5+U5)/B5*100</f>
        <v>73.91304347826086</v>
      </c>
    </row>
    <row r="6" spans="1:20" ht="15">
      <c r="A6" s="49" t="s">
        <v>22</v>
      </c>
      <c r="B6" s="3">
        <v>23</v>
      </c>
      <c r="C6" s="3"/>
      <c r="D6" s="3"/>
      <c r="E6" s="3"/>
      <c r="F6" s="18">
        <f>(C6+D6+E6)/B6*100</f>
        <v>0</v>
      </c>
      <c r="G6" s="3"/>
      <c r="H6" s="3">
        <v>1</v>
      </c>
      <c r="I6" s="3"/>
      <c r="J6" s="18">
        <f>(G6+H6+I6)/B6*100</f>
        <v>4.3478260869565215</v>
      </c>
      <c r="K6" s="3">
        <v>2</v>
      </c>
      <c r="L6" s="3">
        <v>4</v>
      </c>
      <c r="M6" s="3">
        <v>2</v>
      </c>
      <c r="N6" s="18">
        <f>(K6+L6+M6)/B6*100</f>
        <v>34.78260869565217</v>
      </c>
      <c r="O6" s="3">
        <v>7</v>
      </c>
      <c r="P6" s="3">
        <v>7</v>
      </c>
      <c r="Q6" s="3"/>
      <c r="R6" s="18">
        <f>(O6+P6+Q6)/B6*100</f>
        <v>60.86956521739131</v>
      </c>
      <c r="S6" s="63">
        <f t="shared" si="0"/>
        <v>4.260869565217392</v>
      </c>
      <c r="T6" s="64">
        <f aca="true" t="shared" si="1" ref="T6:T22">(C6+D6+E6+G6+H6+I6+K6+L6+M6+O6+P6+U6)/B6*100</f>
        <v>100</v>
      </c>
    </row>
    <row r="7" spans="1:20" ht="15">
      <c r="A7" s="49" t="s">
        <v>30</v>
      </c>
      <c r="B7" s="3">
        <v>23</v>
      </c>
      <c r="C7" s="3"/>
      <c r="D7" s="3"/>
      <c r="E7" s="3"/>
      <c r="F7" s="18">
        <f>(C7+D7+E7)/B7*100</f>
        <v>0</v>
      </c>
      <c r="G7" s="3"/>
      <c r="H7" s="3">
        <v>1</v>
      </c>
      <c r="I7" s="3">
        <v>2</v>
      </c>
      <c r="J7" s="18">
        <f>(G7+H7+I7)/B7*100</f>
        <v>13.043478260869565</v>
      </c>
      <c r="K7" s="3">
        <v>2</v>
      </c>
      <c r="L7" s="3">
        <v>2</v>
      </c>
      <c r="M7" s="3">
        <v>1</v>
      </c>
      <c r="N7" s="18">
        <f>(K7+L7+M7)/B7*100</f>
        <v>21.73913043478261</v>
      </c>
      <c r="O7" s="3">
        <v>6</v>
      </c>
      <c r="P7" s="3">
        <v>6</v>
      </c>
      <c r="Q7" s="3">
        <v>3</v>
      </c>
      <c r="R7" s="18">
        <f>(O7+P7+Q7)/B7*100</f>
        <v>65.21739130434783</v>
      </c>
      <c r="S7" s="63">
        <f t="shared" si="0"/>
        <v>4.304347826086956</v>
      </c>
      <c r="T7" s="64">
        <f t="shared" si="1"/>
        <v>86.95652173913044</v>
      </c>
    </row>
    <row r="8" spans="1:20" ht="15">
      <c r="A8" s="49" t="s">
        <v>15</v>
      </c>
      <c r="B8" s="3">
        <v>23</v>
      </c>
      <c r="C8" s="3"/>
      <c r="D8" s="3"/>
      <c r="E8" s="3"/>
      <c r="F8" s="18">
        <f aca="true" t="shared" si="2" ref="F8:F13">(C8+D8+E8)/B8*100</f>
        <v>0</v>
      </c>
      <c r="G8" s="3">
        <v>1</v>
      </c>
      <c r="H8" s="3">
        <v>3</v>
      </c>
      <c r="I8" s="3">
        <v>3</v>
      </c>
      <c r="J8" s="18">
        <f aca="true" t="shared" si="3" ref="J8:J13">(G8+H8+I8)/B8*100</f>
        <v>30.434782608695656</v>
      </c>
      <c r="K8" s="3">
        <v>2</v>
      </c>
      <c r="L8" s="3">
        <v>3</v>
      </c>
      <c r="M8" s="3">
        <v>2</v>
      </c>
      <c r="N8" s="18">
        <f aca="true" t="shared" si="4" ref="N8:N13">(K8+L8+M8)/B8*100</f>
        <v>30.434782608695656</v>
      </c>
      <c r="O8" s="3">
        <v>6</v>
      </c>
      <c r="P8" s="3">
        <v>3</v>
      </c>
      <c r="Q8" s="3"/>
      <c r="R8" s="18">
        <f aca="true" t="shared" si="5" ref="R8:R13">(O8+P8+Q8)/B8*100</f>
        <v>39.130434782608695</v>
      </c>
      <c r="S8" s="63">
        <f t="shared" si="0"/>
        <v>3.260869565217391</v>
      </c>
      <c r="T8" s="64">
        <f t="shared" si="1"/>
        <v>100</v>
      </c>
    </row>
    <row r="9" spans="1:20" ht="15">
      <c r="A9" s="49" t="s">
        <v>16</v>
      </c>
      <c r="B9" s="3">
        <v>23</v>
      </c>
      <c r="C9" s="3"/>
      <c r="D9" s="3"/>
      <c r="E9" s="3">
        <v>1</v>
      </c>
      <c r="F9" s="18">
        <f t="shared" si="2"/>
        <v>4.3478260869565215</v>
      </c>
      <c r="G9" s="3">
        <v>2</v>
      </c>
      <c r="H9" s="3">
        <v>1</v>
      </c>
      <c r="I9" s="3">
        <v>4</v>
      </c>
      <c r="J9" s="18">
        <f t="shared" si="3"/>
        <v>30.434782608695656</v>
      </c>
      <c r="K9" s="3">
        <v>2</v>
      </c>
      <c r="L9" s="3">
        <v>1</v>
      </c>
      <c r="M9" s="3">
        <v>2</v>
      </c>
      <c r="N9" s="18">
        <f t="shared" si="4"/>
        <v>21.73913043478261</v>
      </c>
      <c r="O9" s="3">
        <v>7</v>
      </c>
      <c r="P9" s="3">
        <v>3</v>
      </c>
      <c r="Q9" s="3"/>
      <c r="R9" s="18">
        <f t="shared" si="5"/>
        <v>43.47826086956522</v>
      </c>
      <c r="S9" s="63">
        <f t="shared" si="0"/>
        <v>3.4347826086956523</v>
      </c>
      <c r="T9" s="64">
        <f t="shared" si="1"/>
        <v>100</v>
      </c>
    </row>
    <row r="10" spans="1:20" ht="15">
      <c r="A10" s="49" t="s">
        <v>17</v>
      </c>
      <c r="B10" s="3">
        <v>23</v>
      </c>
      <c r="C10" s="3"/>
      <c r="D10" s="3"/>
      <c r="E10" s="3"/>
      <c r="F10" s="18">
        <f t="shared" si="2"/>
        <v>0</v>
      </c>
      <c r="G10" s="3"/>
      <c r="H10" s="3"/>
      <c r="I10" s="3"/>
      <c r="J10" s="18">
        <f t="shared" si="3"/>
        <v>0</v>
      </c>
      <c r="K10" s="3"/>
      <c r="L10" s="3">
        <v>2</v>
      </c>
      <c r="M10" s="3">
        <v>3</v>
      </c>
      <c r="N10" s="18">
        <f t="shared" si="4"/>
        <v>21.73913043478261</v>
      </c>
      <c r="O10" s="3">
        <v>10</v>
      </c>
      <c r="P10" s="3">
        <v>8</v>
      </c>
      <c r="Q10" s="3"/>
      <c r="R10" s="18">
        <f t="shared" si="5"/>
        <v>78.26086956521739</v>
      </c>
      <c r="S10" s="63">
        <f t="shared" si="0"/>
        <v>4.434782608695652</v>
      </c>
      <c r="T10" s="64">
        <f t="shared" si="1"/>
        <v>100</v>
      </c>
    </row>
    <row r="11" spans="1:20" ht="15">
      <c r="A11" s="49" t="s">
        <v>18</v>
      </c>
      <c r="B11" s="3">
        <v>23</v>
      </c>
      <c r="C11" s="3"/>
      <c r="D11" s="3"/>
      <c r="E11" s="3"/>
      <c r="F11" s="18">
        <f t="shared" si="2"/>
        <v>0</v>
      </c>
      <c r="G11" s="3"/>
      <c r="H11" s="3">
        <v>2</v>
      </c>
      <c r="I11" s="3">
        <v>3</v>
      </c>
      <c r="J11" s="18">
        <f t="shared" si="3"/>
        <v>21.73913043478261</v>
      </c>
      <c r="K11" s="3">
        <v>1</v>
      </c>
      <c r="L11" s="3">
        <v>3</v>
      </c>
      <c r="M11" s="3">
        <v>2</v>
      </c>
      <c r="N11" s="18">
        <f t="shared" si="4"/>
        <v>26.08695652173913</v>
      </c>
      <c r="O11" s="3">
        <v>6</v>
      </c>
      <c r="P11" s="3">
        <v>6</v>
      </c>
      <c r="Q11" s="3"/>
      <c r="R11" s="18">
        <f t="shared" si="5"/>
        <v>52.17391304347826</v>
      </c>
      <c r="S11" s="63">
        <f t="shared" si="0"/>
        <v>5.217391304347826</v>
      </c>
      <c r="T11" s="64">
        <f t="shared" si="1"/>
        <v>100</v>
      </c>
    </row>
    <row r="12" spans="1:20" ht="15">
      <c r="A12" s="49" t="s">
        <v>21</v>
      </c>
      <c r="B12" s="3">
        <v>23</v>
      </c>
      <c r="C12" s="3"/>
      <c r="D12" s="3"/>
      <c r="E12" s="3"/>
      <c r="F12" s="18">
        <f t="shared" si="2"/>
        <v>0</v>
      </c>
      <c r="G12" s="3"/>
      <c r="H12" s="3">
        <v>1</v>
      </c>
      <c r="I12" s="3">
        <v>3</v>
      </c>
      <c r="J12" s="18">
        <f t="shared" si="3"/>
        <v>17.391304347826086</v>
      </c>
      <c r="K12" s="3"/>
      <c r="L12" s="3">
        <v>4</v>
      </c>
      <c r="M12" s="3">
        <v>1</v>
      </c>
      <c r="N12" s="18">
        <f t="shared" si="4"/>
        <v>21.73913043478261</v>
      </c>
      <c r="O12" s="3">
        <v>7</v>
      </c>
      <c r="P12" s="3">
        <v>5</v>
      </c>
      <c r="Q12" s="3">
        <v>2</v>
      </c>
      <c r="R12" s="18">
        <f t="shared" si="5"/>
        <v>60.86956521739131</v>
      </c>
      <c r="S12" s="63">
        <f t="shared" si="0"/>
        <v>4.217391304347826</v>
      </c>
      <c r="T12" s="64">
        <f t="shared" si="1"/>
        <v>91.30434782608695</v>
      </c>
    </row>
    <row r="13" spans="1:20" ht="15">
      <c r="A13" s="49" t="s">
        <v>19</v>
      </c>
      <c r="B13" s="3">
        <v>23</v>
      </c>
      <c r="C13" s="3"/>
      <c r="D13" s="3"/>
      <c r="E13" s="3"/>
      <c r="F13" s="18">
        <f t="shared" si="2"/>
        <v>0</v>
      </c>
      <c r="G13" s="3"/>
      <c r="H13" s="3"/>
      <c r="I13" s="3"/>
      <c r="J13" s="18">
        <f t="shared" si="3"/>
        <v>0</v>
      </c>
      <c r="K13" s="3"/>
      <c r="L13" s="3">
        <v>6</v>
      </c>
      <c r="M13" s="3">
        <v>7</v>
      </c>
      <c r="N13" s="18">
        <f t="shared" si="4"/>
        <v>56.52173913043478</v>
      </c>
      <c r="O13" s="3">
        <v>7</v>
      </c>
      <c r="P13" s="3">
        <v>3</v>
      </c>
      <c r="Q13" s="3"/>
      <c r="R13" s="18">
        <f t="shared" si="5"/>
        <v>43.47826086956522</v>
      </c>
      <c r="S13" s="63">
        <f t="shared" si="0"/>
        <v>4.130434782608695</v>
      </c>
      <c r="T13" s="64">
        <f t="shared" si="1"/>
        <v>100</v>
      </c>
    </row>
    <row r="14" spans="1:20" ht="15">
      <c r="A14" s="49" t="s">
        <v>20</v>
      </c>
      <c r="B14" s="3">
        <v>23</v>
      </c>
      <c r="C14" s="3"/>
      <c r="D14" s="3"/>
      <c r="E14" s="3"/>
      <c r="F14" s="18">
        <f aca="true" t="shared" si="6" ref="F14:F22">(C14+D14+E14)/B14*100</f>
        <v>0</v>
      </c>
      <c r="G14" s="3"/>
      <c r="H14" s="3"/>
      <c r="I14" s="3">
        <v>3</v>
      </c>
      <c r="J14" s="18">
        <f aca="true" t="shared" si="7" ref="J14:J22">(G14+H14+I14)/B14*100</f>
        <v>13.043478260869565</v>
      </c>
      <c r="K14" s="3"/>
      <c r="L14" s="3">
        <v>5</v>
      </c>
      <c r="M14" s="3">
        <v>8</v>
      </c>
      <c r="N14" s="18">
        <f aca="true" t="shared" si="8" ref="N14:N22">(K14+L14+M14)/B14*100</f>
        <v>56.52173913043478</v>
      </c>
      <c r="O14" s="3">
        <v>4</v>
      </c>
      <c r="P14" s="3">
        <v>3</v>
      </c>
      <c r="Q14" s="3"/>
      <c r="R14" s="18">
        <f aca="true" t="shared" si="9" ref="R14:R22">(O14+P14+Q14)/B14*100</f>
        <v>30.434782608695656</v>
      </c>
      <c r="S14" s="63">
        <f t="shared" si="0"/>
        <v>5.3478260869565215</v>
      </c>
      <c r="T14" s="64">
        <f t="shared" si="1"/>
        <v>100</v>
      </c>
    </row>
    <row r="15" spans="1:20" ht="15">
      <c r="A15" s="49" t="s">
        <v>26</v>
      </c>
      <c r="B15" s="3">
        <v>23</v>
      </c>
      <c r="C15" s="3"/>
      <c r="D15" s="3"/>
      <c r="E15" s="3"/>
      <c r="F15" s="18">
        <f t="shared" si="6"/>
        <v>0</v>
      </c>
      <c r="G15" s="3"/>
      <c r="H15" s="3">
        <v>2</v>
      </c>
      <c r="I15" s="3">
        <v>1</v>
      </c>
      <c r="J15" s="18">
        <f t="shared" si="7"/>
        <v>13.043478260869565</v>
      </c>
      <c r="K15" s="3">
        <v>2</v>
      </c>
      <c r="L15" s="3">
        <v>1</v>
      </c>
      <c r="M15" s="3">
        <v>9</v>
      </c>
      <c r="N15" s="18">
        <f t="shared" si="8"/>
        <v>52.17391304347826</v>
      </c>
      <c r="O15" s="3">
        <v>7</v>
      </c>
      <c r="P15" s="3">
        <v>1</v>
      </c>
      <c r="Q15" s="3"/>
      <c r="R15" s="18">
        <f t="shared" si="9"/>
        <v>34.78260869565217</v>
      </c>
      <c r="S15" s="63">
        <f t="shared" si="0"/>
        <v>4.826086956521739</v>
      </c>
      <c r="T15" s="64">
        <f t="shared" si="1"/>
        <v>100</v>
      </c>
    </row>
    <row r="16" spans="1:20" ht="15">
      <c r="A16" s="49" t="s">
        <v>27</v>
      </c>
      <c r="B16" s="3">
        <v>23</v>
      </c>
      <c r="C16" s="27"/>
      <c r="D16" s="27"/>
      <c r="E16" s="27"/>
      <c r="F16" s="18">
        <f t="shared" si="6"/>
        <v>0</v>
      </c>
      <c r="G16" s="27"/>
      <c r="H16" s="27"/>
      <c r="I16" s="27"/>
      <c r="J16" s="28">
        <f t="shared" si="7"/>
        <v>0</v>
      </c>
      <c r="K16" s="27">
        <v>2</v>
      </c>
      <c r="L16" s="27">
        <v>3</v>
      </c>
      <c r="M16" s="3">
        <v>7</v>
      </c>
      <c r="N16" s="18">
        <f t="shared" si="8"/>
        <v>52.17391304347826</v>
      </c>
      <c r="O16" s="3">
        <v>3</v>
      </c>
      <c r="P16" s="3">
        <v>8</v>
      </c>
      <c r="Q16" s="3"/>
      <c r="R16" s="18">
        <f t="shared" si="9"/>
        <v>47.82608695652174</v>
      </c>
      <c r="S16" s="63">
        <f t="shared" si="0"/>
        <v>4.304347826086956</v>
      </c>
      <c r="T16" s="64">
        <f t="shared" si="1"/>
        <v>100</v>
      </c>
    </row>
    <row r="17" spans="1:20" ht="15">
      <c r="A17" s="49" t="s">
        <v>29</v>
      </c>
      <c r="B17" s="3">
        <v>23</v>
      </c>
      <c r="C17" s="3"/>
      <c r="D17" s="3"/>
      <c r="E17" s="3"/>
      <c r="F17" s="18">
        <f t="shared" si="6"/>
        <v>0</v>
      </c>
      <c r="G17" s="3">
        <v>1</v>
      </c>
      <c r="H17" s="3">
        <v>1</v>
      </c>
      <c r="I17" s="3">
        <v>2</v>
      </c>
      <c r="J17" s="18">
        <f t="shared" si="7"/>
        <v>17.391304347826086</v>
      </c>
      <c r="K17" s="3">
        <v>2</v>
      </c>
      <c r="L17" s="3">
        <v>4</v>
      </c>
      <c r="M17" s="3">
        <v>4</v>
      </c>
      <c r="N17" s="18">
        <f t="shared" si="8"/>
        <v>43.47826086956522</v>
      </c>
      <c r="O17" s="3">
        <v>9</v>
      </c>
      <c r="P17" s="3"/>
      <c r="Q17" s="3"/>
      <c r="R17" s="18">
        <f t="shared" si="9"/>
        <v>39.130434782608695</v>
      </c>
      <c r="S17" s="63">
        <f t="shared" si="0"/>
        <v>3.0869565217391304</v>
      </c>
      <c r="T17" s="64">
        <f t="shared" si="1"/>
        <v>100</v>
      </c>
    </row>
    <row r="18" spans="1:20" ht="15">
      <c r="A18" s="49" t="s">
        <v>64</v>
      </c>
      <c r="B18" s="3">
        <v>23</v>
      </c>
      <c r="C18" s="3"/>
      <c r="D18" s="3"/>
      <c r="E18" s="3"/>
      <c r="F18" s="18">
        <f t="shared" si="6"/>
        <v>0</v>
      </c>
      <c r="G18" s="3"/>
      <c r="H18" s="3"/>
      <c r="I18" s="3"/>
      <c r="J18" s="18">
        <f t="shared" si="7"/>
        <v>0</v>
      </c>
      <c r="K18" s="30"/>
      <c r="L18" s="30"/>
      <c r="M18" s="3"/>
      <c r="N18" s="18">
        <f t="shared" si="8"/>
        <v>0</v>
      </c>
      <c r="O18" s="3">
        <v>12</v>
      </c>
      <c r="P18" s="3">
        <v>11</v>
      </c>
      <c r="Q18" s="3"/>
      <c r="R18" s="18">
        <f t="shared" si="9"/>
        <v>100</v>
      </c>
      <c r="S18" s="63">
        <f t="shared" si="0"/>
        <v>4.695652173913044</v>
      </c>
      <c r="T18" s="64">
        <f t="shared" si="1"/>
        <v>100</v>
      </c>
    </row>
    <row r="19" spans="1:20" ht="15">
      <c r="A19" s="49" t="s">
        <v>9</v>
      </c>
      <c r="B19" s="3">
        <v>23</v>
      </c>
      <c r="C19" s="3"/>
      <c r="D19" s="3"/>
      <c r="E19" s="3"/>
      <c r="F19" s="18">
        <f t="shared" si="6"/>
        <v>0</v>
      </c>
      <c r="G19" s="3"/>
      <c r="H19" s="30"/>
      <c r="I19" s="30"/>
      <c r="J19" s="18">
        <f t="shared" si="7"/>
        <v>0</v>
      </c>
      <c r="K19" s="3"/>
      <c r="L19" s="3">
        <v>1</v>
      </c>
      <c r="M19" s="3">
        <v>1</v>
      </c>
      <c r="N19" s="18">
        <f t="shared" si="8"/>
        <v>8.695652173913043</v>
      </c>
      <c r="O19" s="3">
        <v>13</v>
      </c>
      <c r="P19" s="3">
        <v>7</v>
      </c>
      <c r="Q19" s="3"/>
      <c r="R19" s="18">
        <f t="shared" si="9"/>
        <v>86.95652173913044</v>
      </c>
      <c r="S19" s="63">
        <f t="shared" si="0"/>
        <v>10.130434782608695</v>
      </c>
      <c r="T19" s="64">
        <f t="shared" si="1"/>
        <v>95.65217391304348</v>
      </c>
    </row>
    <row r="20" spans="1:20" ht="15">
      <c r="A20" s="49" t="s">
        <v>65</v>
      </c>
      <c r="B20" s="3">
        <v>23</v>
      </c>
      <c r="C20" s="25"/>
      <c r="D20" s="25"/>
      <c r="E20" s="25"/>
      <c r="F20" s="18">
        <f t="shared" si="6"/>
        <v>0</v>
      </c>
      <c r="G20" s="25"/>
      <c r="H20" s="25"/>
      <c r="I20" s="25"/>
      <c r="J20" s="18">
        <f t="shared" si="7"/>
        <v>0</v>
      </c>
      <c r="K20" s="25"/>
      <c r="L20" s="25"/>
      <c r="M20" s="25"/>
      <c r="N20" s="18">
        <f t="shared" si="8"/>
        <v>0</v>
      </c>
      <c r="O20" s="25">
        <v>4</v>
      </c>
      <c r="P20" s="25">
        <v>19</v>
      </c>
      <c r="Q20" s="25"/>
      <c r="R20" s="18">
        <f t="shared" si="9"/>
        <v>100</v>
      </c>
      <c r="S20" s="63">
        <f t="shared" si="0"/>
        <v>8.043478260869565</v>
      </c>
      <c r="T20" s="64">
        <f t="shared" si="1"/>
        <v>100</v>
      </c>
    </row>
    <row r="21" spans="1:20" ht="15">
      <c r="A21" s="49" t="s">
        <v>66</v>
      </c>
      <c r="B21" s="3">
        <v>23</v>
      </c>
      <c r="C21" s="3"/>
      <c r="D21" s="3"/>
      <c r="E21" s="3"/>
      <c r="F21" s="18">
        <f t="shared" si="6"/>
        <v>0</v>
      </c>
      <c r="G21" s="3"/>
      <c r="H21" s="3">
        <v>1</v>
      </c>
      <c r="I21" s="3">
        <v>5</v>
      </c>
      <c r="J21" s="18">
        <f t="shared" si="7"/>
        <v>26.08695652173913</v>
      </c>
      <c r="K21" s="3">
        <v>2</v>
      </c>
      <c r="L21" s="3">
        <v>4</v>
      </c>
      <c r="M21" s="3">
        <v>4</v>
      </c>
      <c r="N21" s="18">
        <f t="shared" si="8"/>
        <v>43.47826086956522</v>
      </c>
      <c r="O21" s="3">
        <v>1</v>
      </c>
      <c r="P21" s="3">
        <v>2</v>
      </c>
      <c r="Q21" s="3">
        <v>4</v>
      </c>
      <c r="R21" s="18">
        <f t="shared" si="9"/>
        <v>30.434782608695656</v>
      </c>
      <c r="S21" s="63">
        <f t="shared" si="0"/>
        <v>1.826086956521739</v>
      </c>
      <c r="T21" s="64">
        <f t="shared" si="1"/>
        <v>82.6086956521739</v>
      </c>
    </row>
    <row r="22" spans="1:20" ht="15.75" thickBot="1">
      <c r="A22" s="52" t="s">
        <v>55</v>
      </c>
      <c r="B22" s="11">
        <v>23</v>
      </c>
      <c r="C22" s="11"/>
      <c r="D22" s="11"/>
      <c r="E22" s="11"/>
      <c r="F22" s="53">
        <f t="shared" si="6"/>
        <v>0</v>
      </c>
      <c r="G22" s="11"/>
      <c r="H22" s="11"/>
      <c r="I22" s="11"/>
      <c r="J22" s="53">
        <f t="shared" si="7"/>
        <v>0</v>
      </c>
      <c r="K22" s="11"/>
      <c r="L22" s="11"/>
      <c r="M22" s="11">
        <v>4</v>
      </c>
      <c r="N22" s="53">
        <f t="shared" si="8"/>
        <v>17.391304347826086</v>
      </c>
      <c r="O22" s="11">
        <v>7</v>
      </c>
      <c r="P22" s="11">
        <v>9</v>
      </c>
      <c r="Q22" s="11">
        <v>3</v>
      </c>
      <c r="R22" s="53">
        <f t="shared" si="9"/>
        <v>82.6086956521739</v>
      </c>
      <c r="S22" s="63">
        <f t="shared" si="0"/>
        <v>2.3043478260869565</v>
      </c>
      <c r="T22" s="64">
        <f t="shared" si="1"/>
        <v>86.95652173913044</v>
      </c>
    </row>
    <row r="23" spans="1:20" ht="15.75" thickBot="1">
      <c r="A23" s="55"/>
      <c r="B23" s="56"/>
      <c r="C23" s="56"/>
      <c r="D23" s="56"/>
      <c r="E23" s="56"/>
      <c r="F23" s="57">
        <f>AVERAGE(F4:F22)</f>
        <v>0.22883295194508008</v>
      </c>
      <c r="G23" s="57"/>
      <c r="H23" s="57"/>
      <c r="I23" s="57"/>
      <c r="J23" s="57">
        <f>AVERAGE(J4:J22)</f>
        <v>10.297482837528603</v>
      </c>
      <c r="K23" s="56"/>
      <c r="L23" s="56"/>
      <c r="M23" s="56"/>
      <c r="N23" s="57">
        <f>AVERAGE(N4:N22)</f>
        <v>30.434782608695652</v>
      </c>
      <c r="O23" s="56"/>
      <c r="P23" s="56"/>
      <c r="Q23" s="56"/>
      <c r="R23" s="57">
        <f>AVERAGE(R4:R22)</f>
        <v>58.810068649885594</v>
      </c>
      <c r="S23" s="101">
        <f>AVERAGE(S4:S22)</f>
        <v>4.704805491990847</v>
      </c>
      <c r="T23" s="59">
        <f>AVERAGE(T4:T23)</f>
        <v>79.5345652173913</v>
      </c>
    </row>
    <row r="24" spans="1:18" ht="15">
      <c r="A24" s="10"/>
      <c r="B24" s="34"/>
      <c r="C24" s="34"/>
      <c r="D24" s="34"/>
      <c r="E24" s="34"/>
      <c r="F24" s="37"/>
      <c r="G24" s="10"/>
      <c r="H24" s="10"/>
      <c r="I24" s="10"/>
      <c r="J24" s="19"/>
      <c r="K24" s="10"/>
      <c r="L24" s="10"/>
      <c r="M24" s="10"/>
      <c r="N24" s="19"/>
      <c r="O24" s="10"/>
      <c r="P24" s="10"/>
      <c r="Q24" s="10"/>
      <c r="R24" s="19"/>
    </row>
    <row r="26" spans="1:20" ht="15">
      <c r="A26" s="128" t="s">
        <v>11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</row>
    <row r="27" spans="1:20" ht="15">
      <c r="A27" s="127" t="s">
        <v>88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</row>
    <row r="28" spans="1:20" ht="15.75" thickBot="1">
      <c r="A28" s="9" t="s">
        <v>61</v>
      </c>
      <c r="B28" s="6"/>
      <c r="C28" s="6"/>
      <c r="D28" s="40"/>
      <c r="E28" s="40"/>
      <c r="F28" s="51"/>
      <c r="G28" s="40"/>
      <c r="H28" s="40"/>
      <c r="I28" s="40"/>
      <c r="J28" s="41"/>
      <c r="K28" s="40"/>
      <c r="L28" s="40"/>
      <c r="M28" s="40"/>
      <c r="N28" s="7"/>
      <c r="O28" s="6"/>
      <c r="P28" s="6"/>
      <c r="Q28" s="6"/>
      <c r="R28" s="7"/>
      <c r="S28" s="7"/>
      <c r="T28" s="7"/>
    </row>
    <row r="29" spans="1:20" ht="37.5" thickBot="1">
      <c r="A29" s="65" t="s">
        <v>0</v>
      </c>
      <c r="B29" s="66" t="s">
        <v>1</v>
      </c>
      <c r="C29" s="67">
        <v>1</v>
      </c>
      <c r="D29" s="67">
        <v>2</v>
      </c>
      <c r="E29" s="67">
        <v>3</v>
      </c>
      <c r="F29" s="68" t="s">
        <v>2</v>
      </c>
      <c r="G29" s="67">
        <v>4</v>
      </c>
      <c r="H29" s="67">
        <v>5</v>
      </c>
      <c r="I29" s="67">
        <v>6</v>
      </c>
      <c r="J29" s="68" t="s">
        <v>2</v>
      </c>
      <c r="K29" s="67">
        <v>7</v>
      </c>
      <c r="L29" s="67">
        <v>8</v>
      </c>
      <c r="M29" s="69">
        <v>9</v>
      </c>
      <c r="N29" s="70" t="s">
        <v>2</v>
      </c>
      <c r="O29" s="67">
        <v>10</v>
      </c>
      <c r="P29" s="67">
        <v>11</v>
      </c>
      <c r="Q29" s="67">
        <v>12</v>
      </c>
      <c r="R29" s="68" t="s">
        <v>2</v>
      </c>
      <c r="S29" s="71" t="s">
        <v>12</v>
      </c>
      <c r="T29" s="72" t="s">
        <v>13</v>
      </c>
    </row>
    <row r="30" spans="1:20" ht="15">
      <c r="A30" s="60" t="s">
        <v>3</v>
      </c>
      <c r="B30" s="61">
        <f>Q30+P30+O30+M30+L30+K30+I30+H30+G30+E30+D30+C30</f>
        <v>24</v>
      </c>
      <c r="C30" s="61"/>
      <c r="D30" s="61"/>
      <c r="E30" s="61"/>
      <c r="F30" s="62">
        <f>(C30+D30+E30)/B30*100</f>
        <v>0</v>
      </c>
      <c r="G30" s="61"/>
      <c r="H30" s="61">
        <v>1</v>
      </c>
      <c r="I30" s="61">
        <v>1</v>
      </c>
      <c r="J30" s="62">
        <f>(G30+H30+I30)/B30*100</f>
        <v>8.333333333333332</v>
      </c>
      <c r="K30" s="61">
        <v>4</v>
      </c>
      <c r="L30" s="61">
        <v>4</v>
      </c>
      <c r="M30" s="61">
        <v>5</v>
      </c>
      <c r="N30" s="62">
        <f>(K30+L30+M30)/B30*100</f>
        <v>54.166666666666664</v>
      </c>
      <c r="O30" s="61">
        <v>5</v>
      </c>
      <c r="P30" s="61">
        <v>4</v>
      </c>
      <c r="Q30" s="61"/>
      <c r="R30" s="62">
        <f>(O30+P30+Q30)/B30*100</f>
        <v>37.5</v>
      </c>
      <c r="S30" s="63">
        <f>(C30*C29+D30*D29+E30*E29+G30*G29+H30*H29+I30*I29+K30*K29+L30*L29+M30*M29+O30*O29+P30*P29+Q30*Q29)/B30</f>
        <v>8.75</v>
      </c>
      <c r="T30" s="74">
        <f>(K30+L30+M30+O30+Q30)/B30*100</f>
        <v>75</v>
      </c>
    </row>
    <row r="31" spans="1:20" ht="15">
      <c r="A31" s="49" t="s">
        <v>14</v>
      </c>
      <c r="B31" s="3">
        <f>Q31+P31+O31+M31+L31+K31+I31+H31+G31+E31+D31+C31</f>
        <v>24</v>
      </c>
      <c r="C31" s="3"/>
      <c r="D31" s="3"/>
      <c r="E31" s="3"/>
      <c r="F31" s="18">
        <f>(C31+D31+E31)/B31*100</f>
        <v>0</v>
      </c>
      <c r="G31" s="3"/>
      <c r="H31" s="3"/>
      <c r="I31" s="3">
        <v>1</v>
      </c>
      <c r="J31" s="18">
        <f>(G31+H31+I31)/B31*100</f>
        <v>4.166666666666666</v>
      </c>
      <c r="K31" s="3">
        <v>5</v>
      </c>
      <c r="L31" s="3">
        <v>2</v>
      </c>
      <c r="M31" s="3">
        <v>6</v>
      </c>
      <c r="N31" s="18">
        <f>(K31+L31+M31)/B31*100</f>
        <v>54.166666666666664</v>
      </c>
      <c r="O31" s="3">
        <v>4</v>
      </c>
      <c r="P31" s="3">
        <v>6</v>
      </c>
      <c r="Q31" s="3"/>
      <c r="R31" s="18">
        <f>(O31+P31+Q31)/B31*100</f>
        <v>41.66666666666667</v>
      </c>
      <c r="S31" s="63">
        <f aca="true" t="shared" si="10" ref="S31:S47">(C31*C30+D31*D30+E31*E30+G31*G30+H31*H30+I31*I30+K31*K30+L31*L30+M31*M30+O31*O30+P31*P30+Q31*Q30)/B31</f>
        <v>4.291666666666667</v>
      </c>
      <c r="T31" s="74">
        <f aca="true" t="shared" si="11" ref="T31:T47">(K31+L31+M31+O31+Q31)/B31*100</f>
        <v>70.83333333333334</v>
      </c>
    </row>
    <row r="32" spans="1:20" ht="15">
      <c r="A32" s="49" t="s">
        <v>22</v>
      </c>
      <c r="B32" s="3">
        <f aca="true" t="shared" si="12" ref="B32:B47">Q32+P32+O32+M32+L32+K32+I32+H32+G32+E32+D32+C32</f>
        <v>24</v>
      </c>
      <c r="C32" s="3"/>
      <c r="D32" s="3"/>
      <c r="E32" s="3"/>
      <c r="F32" s="18">
        <f>(C32+D32+E32)/B32*100</f>
        <v>0</v>
      </c>
      <c r="G32" s="3">
        <v>2</v>
      </c>
      <c r="H32" s="3">
        <v>2</v>
      </c>
      <c r="I32" s="3">
        <v>3</v>
      </c>
      <c r="J32" s="18">
        <f>(G32+H32+I32)/B32*100</f>
        <v>29.166666666666668</v>
      </c>
      <c r="K32" s="3">
        <v>5</v>
      </c>
      <c r="L32" s="3">
        <v>2</v>
      </c>
      <c r="M32" s="3">
        <v>1</v>
      </c>
      <c r="N32" s="18">
        <f>(K32+L32+M32)/B32*100</f>
        <v>33.33333333333333</v>
      </c>
      <c r="O32" s="3">
        <v>4</v>
      </c>
      <c r="P32" s="3">
        <v>5</v>
      </c>
      <c r="Q32" s="3"/>
      <c r="R32" s="18">
        <f>(O32+P32+Q32)/B32*100</f>
        <v>37.5</v>
      </c>
      <c r="S32" s="63">
        <f t="shared" si="10"/>
        <v>3.5</v>
      </c>
      <c r="T32" s="74">
        <f t="shared" si="11"/>
        <v>50</v>
      </c>
    </row>
    <row r="33" spans="1:20" ht="15">
      <c r="A33" s="49" t="s">
        <v>73</v>
      </c>
      <c r="B33" s="3">
        <f t="shared" si="12"/>
        <v>24</v>
      </c>
      <c r="C33" s="3"/>
      <c r="D33" s="3"/>
      <c r="E33" s="3"/>
      <c r="F33" s="18">
        <f>(C33+D33+E33)/B33*100</f>
        <v>0</v>
      </c>
      <c r="G33" s="3"/>
      <c r="H33" s="3"/>
      <c r="I33" s="3">
        <v>2</v>
      </c>
      <c r="J33" s="18">
        <f>(G33+H33+I33)/B33*100</f>
        <v>8.333333333333332</v>
      </c>
      <c r="K33" s="3">
        <v>6</v>
      </c>
      <c r="L33" s="3">
        <v>4</v>
      </c>
      <c r="M33" s="3">
        <v>5</v>
      </c>
      <c r="N33" s="18">
        <f>(K33+L33+M33)/B33*100</f>
        <v>62.5</v>
      </c>
      <c r="O33" s="3">
        <v>3</v>
      </c>
      <c r="P33" s="3">
        <v>4</v>
      </c>
      <c r="Q33" s="3"/>
      <c r="R33" s="18">
        <f>(O33+P33+Q33)/B33*100</f>
        <v>29.166666666666668</v>
      </c>
      <c r="S33" s="63">
        <f t="shared" si="10"/>
        <v>3.375</v>
      </c>
      <c r="T33" s="74">
        <f t="shared" si="11"/>
        <v>75</v>
      </c>
    </row>
    <row r="34" spans="1:20" ht="15">
      <c r="A34" s="49" t="s">
        <v>15</v>
      </c>
      <c r="B34" s="3">
        <f t="shared" si="12"/>
        <v>24</v>
      </c>
      <c r="C34" s="3"/>
      <c r="D34" s="3"/>
      <c r="E34" s="3"/>
      <c r="F34" s="18">
        <f aca="true" t="shared" si="13" ref="F34:F39">(C34+D34+E34)/B34*100</f>
        <v>0</v>
      </c>
      <c r="G34" s="3">
        <v>7</v>
      </c>
      <c r="H34" s="3">
        <v>4</v>
      </c>
      <c r="I34" s="3">
        <v>3</v>
      </c>
      <c r="J34" s="18">
        <f aca="true" t="shared" si="14" ref="J34:J39">(G34+H34+I34)/B34*100</f>
        <v>58.333333333333336</v>
      </c>
      <c r="K34" s="3">
        <v>3</v>
      </c>
      <c r="L34" s="3">
        <v>2</v>
      </c>
      <c r="M34" s="3">
        <v>2</v>
      </c>
      <c r="N34" s="18">
        <f aca="true" t="shared" si="15" ref="N34:N39">(K34+L34+M34)/B34*100</f>
        <v>29.166666666666668</v>
      </c>
      <c r="O34" s="3">
        <v>3</v>
      </c>
      <c r="P34" s="3"/>
      <c r="Q34" s="3"/>
      <c r="R34" s="18">
        <f aca="true" t="shared" si="16" ref="R34:R39">(O34+P34+Q34)/B34*100</f>
        <v>12.5</v>
      </c>
      <c r="S34" s="63">
        <f t="shared" si="10"/>
        <v>2.125</v>
      </c>
      <c r="T34" s="74">
        <f t="shared" si="11"/>
        <v>41.66666666666667</v>
      </c>
    </row>
    <row r="35" spans="1:20" ht="15">
      <c r="A35" s="49" t="s">
        <v>16</v>
      </c>
      <c r="B35" s="3">
        <f t="shared" si="12"/>
        <v>24</v>
      </c>
      <c r="C35" s="3"/>
      <c r="D35" s="3"/>
      <c r="E35" s="3"/>
      <c r="F35" s="18">
        <f t="shared" si="13"/>
        <v>0</v>
      </c>
      <c r="G35" s="3">
        <v>9</v>
      </c>
      <c r="H35" s="3">
        <v>6</v>
      </c>
      <c r="I35" s="3">
        <v>1</v>
      </c>
      <c r="J35" s="18">
        <f t="shared" si="14"/>
        <v>66.66666666666666</v>
      </c>
      <c r="K35" s="3">
        <v>2</v>
      </c>
      <c r="L35" s="3">
        <v>3</v>
      </c>
      <c r="M35" s="3"/>
      <c r="N35" s="18">
        <f t="shared" si="15"/>
        <v>20.833333333333336</v>
      </c>
      <c r="O35" s="3">
        <v>3</v>
      </c>
      <c r="P35" s="3"/>
      <c r="Q35" s="3"/>
      <c r="R35" s="18">
        <f t="shared" si="16"/>
        <v>12.5</v>
      </c>
      <c r="S35" s="63">
        <f t="shared" si="10"/>
        <v>4.625</v>
      </c>
      <c r="T35" s="74">
        <f t="shared" si="11"/>
        <v>33.33333333333333</v>
      </c>
    </row>
    <row r="36" spans="1:20" ht="15">
      <c r="A36" s="49" t="s">
        <v>17</v>
      </c>
      <c r="B36" s="3">
        <f t="shared" si="12"/>
        <v>24</v>
      </c>
      <c r="C36" s="3"/>
      <c r="D36" s="3"/>
      <c r="E36" s="3"/>
      <c r="F36" s="18">
        <f t="shared" si="13"/>
        <v>0</v>
      </c>
      <c r="G36" s="3"/>
      <c r="H36" s="3"/>
      <c r="I36" s="3"/>
      <c r="J36" s="18">
        <f t="shared" si="14"/>
        <v>0</v>
      </c>
      <c r="K36" s="3">
        <v>1</v>
      </c>
      <c r="L36" s="3">
        <v>7</v>
      </c>
      <c r="M36" s="3">
        <v>4</v>
      </c>
      <c r="N36" s="18">
        <f t="shared" si="15"/>
        <v>50</v>
      </c>
      <c r="O36" s="3">
        <v>7</v>
      </c>
      <c r="P36" s="3">
        <v>5</v>
      </c>
      <c r="Q36" s="3"/>
      <c r="R36" s="18">
        <f t="shared" si="16"/>
        <v>50</v>
      </c>
      <c r="S36" s="63">
        <f t="shared" si="10"/>
        <v>1.8333333333333333</v>
      </c>
      <c r="T36" s="74">
        <f t="shared" si="11"/>
        <v>79.16666666666666</v>
      </c>
    </row>
    <row r="37" spans="1:20" ht="15">
      <c r="A37" s="49" t="s">
        <v>18</v>
      </c>
      <c r="B37" s="3">
        <f t="shared" si="12"/>
        <v>24</v>
      </c>
      <c r="C37" s="3"/>
      <c r="D37" s="3"/>
      <c r="E37" s="3"/>
      <c r="F37" s="18">
        <f t="shared" si="13"/>
        <v>0</v>
      </c>
      <c r="G37" s="3">
        <v>1</v>
      </c>
      <c r="H37" s="3">
        <v>2</v>
      </c>
      <c r="I37" s="3">
        <v>6</v>
      </c>
      <c r="J37" s="18">
        <f t="shared" si="14"/>
        <v>37.5</v>
      </c>
      <c r="K37" s="3">
        <v>3</v>
      </c>
      <c r="L37" s="3">
        <v>3</v>
      </c>
      <c r="M37" s="3">
        <v>3</v>
      </c>
      <c r="N37" s="18">
        <f t="shared" si="15"/>
        <v>37.5</v>
      </c>
      <c r="O37" s="3">
        <v>1</v>
      </c>
      <c r="P37" s="3">
        <v>3</v>
      </c>
      <c r="Q37" s="3">
        <v>2</v>
      </c>
      <c r="R37" s="18">
        <f t="shared" si="16"/>
        <v>25</v>
      </c>
      <c r="S37" s="63">
        <f t="shared" si="10"/>
        <v>2.4166666666666665</v>
      </c>
      <c r="T37" s="74">
        <f t="shared" si="11"/>
        <v>50</v>
      </c>
    </row>
    <row r="38" spans="1:20" ht="15">
      <c r="A38" s="49" t="s">
        <v>21</v>
      </c>
      <c r="B38" s="3">
        <f t="shared" si="12"/>
        <v>24</v>
      </c>
      <c r="C38" s="3"/>
      <c r="D38" s="3"/>
      <c r="E38" s="3"/>
      <c r="F38" s="18">
        <f t="shared" si="13"/>
        <v>0</v>
      </c>
      <c r="G38" s="3">
        <v>1</v>
      </c>
      <c r="H38" s="3">
        <v>2</v>
      </c>
      <c r="I38" s="3">
        <v>2</v>
      </c>
      <c r="J38" s="18">
        <f t="shared" si="14"/>
        <v>20.833333333333336</v>
      </c>
      <c r="K38" s="3">
        <v>6</v>
      </c>
      <c r="L38" s="3">
        <v>3</v>
      </c>
      <c r="M38" s="3">
        <v>3</v>
      </c>
      <c r="N38" s="18">
        <f t="shared" si="15"/>
        <v>50</v>
      </c>
      <c r="O38" s="3">
        <v>3</v>
      </c>
      <c r="P38" s="3">
        <v>2</v>
      </c>
      <c r="Q38" s="3">
        <v>2</v>
      </c>
      <c r="R38" s="18">
        <f t="shared" si="16"/>
        <v>29.166666666666668</v>
      </c>
      <c r="S38" s="63">
        <f t="shared" si="10"/>
        <v>2.75</v>
      </c>
      <c r="T38" s="74">
        <f t="shared" si="11"/>
        <v>70.83333333333334</v>
      </c>
    </row>
    <row r="39" spans="1:20" ht="15">
      <c r="A39" s="49" t="s">
        <v>19</v>
      </c>
      <c r="B39" s="3">
        <f t="shared" si="12"/>
        <v>24</v>
      </c>
      <c r="C39" s="3"/>
      <c r="D39" s="3"/>
      <c r="E39" s="3"/>
      <c r="F39" s="18">
        <f t="shared" si="13"/>
        <v>0</v>
      </c>
      <c r="G39" s="3"/>
      <c r="H39" s="3"/>
      <c r="I39" s="3">
        <v>1</v>
      </c>
      <c r="J39" s="18">
        <f t="shared" si="14"/>
        <v>4.166666666666666</v>
      </c>
      <c r="K39" s="3"/>
      <c r="L39" s="3">
        <v>5</v>
      </c>
      <c r="M39" s="3">
        <v>7</v>
      </c>
      <c r="N39" s="18">
        <f t="shared" si="15"/>
        <v>50</v>
      </c>
      <c r="O39" s="3">
        <v>7</v>
      </c>
      <c r="P39" s="3">
        <v>4</v>
      </c>
      <c r="Q39" s="3"/>
      <c r="R39" s="18">
        <f t="shared" si="16"/>
        <v>45.83333333333333</v>
      </c>
      <c r="S39" s="63">
        <f t="shared" si="10"/>
        <v>2.7916666666666665</v>
      </c>
      <c r="T39" s="74">
        <f t="shared" si="11"/>
        <v>79.16666666666666</v>
      </c>
    </row>
    <row r="40" spans="1:20" ht="15">
      <c r="A40" s="49" t="s">
        <v>20</v>
      </c>
      <c r="B40" s="3">
        <f t="shared" si="12"/>
        <v>24</v>
      </c>
      <c r="C40" s="3"/>
      <c r="D40" s="3"/>
      <c r="E40" s="3"/>
      <c r="F40" s="18">
        <f aca="true" t="shared" si="17" ref="F40:F47">(C40+D40+E40)/B40*100</f>
        <v>0</v>
      </c>
      <c r="G40" s="3">
        <v>1</v>
      </c>
      <c r="H40" s="3">
        <v>2</v>
      </c>
      <c r="I40" s="3">
        <v>2</v>
      </c>
      <c r="J40" s="18">
        <f aca="true" t="shared" si="18" ref="J40:J47">(G40+H40+I40)/B40*100</f>
        <v>20.833333333333336</v>
      </c>
      <c r="K40" s="3">
        <v>6</v>
      </c>
      <c r="L40" s="3">
        <v>5</v>
      </c>
      <c r="M40" s="3">
        <v>4</v>
      </c>
      <c r="N40" s="18">
        <f aca="true" t="shared" si="19" ref="N40:N47">(K40+L40+M40)/B40*100</f>
        <v>62.5</v>
      </c>
      <c r="O40" s="3">
        <v>1</v>
      </c>
      <c r="P40" s="3">
        <v>3</v>
      </c>
      <c r="Q40" s="3"/>
      <c r="R40" s="18">
        <f aca="true" t="shared" si="20" ref="R40:R47">(O40+P40+Q40)/B40*100</f>
        <v>16.666666666666664</v>
      </c>
      <c r="S40" s="63">
        <f t="shared" si="10"/>
        <v>3.0833333333333335</v>
      </c>
      <c r="T40" s="74">
        <f t="shared" si="11"/>
        <v>66.66666666666666</v>
      </c>
    </row>
    <row r="41" spans="1:20" ht="15">
      <c r="A41" s="49" t="s">
        <v>26</v>
      </c>
      <c r="B41" s="3">
        <f t="shared" si="12"/>
        <v>24</v>
      </c>
      <c r="C41" s="30"/>
      <c r="D41" s="30"/>
      <c r="E41" s="30"/>
      <c r="F41" s="18">
        <f t="shared" si="17"/>
        <v>0</v>
      </c>
      <c r="G41" s="30">
        <v>1</v>
      </c>
      <c r="H41" s="30">
        <v>3</v>
      </c>
      <c r="I41" s="30">
        <v>5</v>
      </c>
      <c r="J41" s="31">
        <f t="shared" si="18"/>
        <v>37.5</v>
      </c>
      <c r="K41" s="3">
        <v>3</v>
      </c>
      <c r="L41" s="3">
        <v>4</v>
      </c>
      <c r="M41" s="3">
        <v>4</v>
      </c>
      <c r="N41" s="18">
        <f t="shared" si="19"/>
        <v>45.83333333333333</v>
      </c>
      <c r="O41" s="3">
        <v>4</v>
      </c>
      <c r="P41" s="3"/>
      <c r="Q41" s="3"/>
      <c r="R41" s="18">
        <f t="shared" si="20"/>
        <v>16.666666666666664</v>
      </c>
      <c r="S41" s="63">
        <f t="shared" si="10"/>
        <v>3.125</v>
      </c>
      <c r="T41" s="74">
        <f t="shared" si="11"/>
        <v>62.5</v>
      </c>
    </row>
    <row r="42" spans="1:20" ht="15">
      <c r="A42" s="49" t="s">
        <v>27</v>
      </c>
      <c r="B42" s="3">
        <f t="shared" si="12"/>
        <v>24</v>
      </c>
      <c r="C42" s="3"/>
      <c r="D42" s="3"/>
      <c r="E42" s="3"/>
      <c r="F42" s="18">
        <f t="shared" si="17"/>
        <v>0</v>
      </c>
      <c r="G42" s="3"/>
      <c r="H42" s="3"/>
      <c r="I42" s="3">
        <v>4</v>
      </c>
      <c r="J42" s="18">
        <f t="shared" si="18"/>
        <v>16.666666666666664</v>
      </c>
      <c r="K42" s="3">
        <v>8</v>
      </c>
      <c r="L42" s="3">
        <v>2</v>
      </c>
      <c r="M42" s="3">
        <v>4</v>
      </c>
      <c r="N42" s="18">
        <f t="shared" si="19"/>
        <v>58.333333333333336</v>
      </c>
      <c r="O42" s="3">
        <v>2</v>
      </c>
      <c r="P42" s="3">
        <v>3</v>
      </c>
      <c r="Q42" s="3">
        <v>1</v>
      </c>
      <c r="R42" s="18">
        <f t="shared" si="20"/>
        <v>25</v>
      </c>
      <c r="S42" s="63">
        <f t="shared" si="10"/>
        <v>3.1666666666666665</v>
      </c>
      <c r="T42" s="74">
        <f t="shared" si="11"/>
        <v>70.83333333333334</v>
      </c>
    </row>
    <row r="43" spans="1:20" ht="15">
      <c r="A43" s="49" t="s">
        <v>29</v>
      </c>
      <c r="B43" s="3">
        <f t="shared" si="12"/>
        <v>24</v>
      </c>
      <c r="C43" s="3"/>
      <c r="D43" s="3"/>
      <c r="E43" s="3"/>
      <c r="F43" s="18">
        <f t="shared" si="17"/>
        <v>0</v>
      </c>
      <c r="G43" s="3">
        <v>5</v>
      </c>
      <c r="H43" s="3">
        <v>5</v>
      </c>
      <c r="I43" s="3">
        <v>10</v>
      </c>
      <c r="J43" s="18">
        <f t="shared" si="18"/>
        <v>83.33333333333334</v>
      </c>
      <c r="K43" s="3"/>
      <c r="L43" s="3">
        <v>1</v>
      </c>
      <c r="M43" s="3"/>
      <c r="N43" s="18">
        <f t="shared" si="19"/>
        <v>4.166666666666666</v>
      </c>
      <c r="O43" s="3">
        <v>2</v>
      </c>
      <c r="P43" s="3">
        <v>1</v>
      </c>
      <c r="Q43" s="3"/>
      <c r="R43" s="18">
        <f t="shared" si="20"/>
        <v>12.5</v>
      </c>
      <c r="S43" s="63">
        <f t="shared" si="10"/>
        <v>2.0416666666666665</v>
      </c>
      <c r="T43" s="74">
        <f t="shared" si="11"/>
        <v>12.5</v>
      </c>
    </row>
    <row r="44" spans="1:20" ht="15">
      <c r="A44" s="49" t="s">
        <v>84</v>
      </c>
      <c r="B44" s="3">
        <f t="shared" si="12"/>
        <v>24</v>
      </c>
      <c r="C44" s="3"/>
      <c r="D44" s="3"/>
      <c r="E44" s="3"/>
      <c r="F44" s="18">
        <f t="shared" si="17"/>
        <v>0</v>
      </c>
      <c r="G44" s="3"/>
      <c r="H44" s="3"/>
      <c r="I44" s="3"/>
      <c r="J44" s="18">
        <f t="shared" si="18"/>
        <v>0</v>
      </c>
      <c r="K44" s="3"/>
      <c r="L44" s="3"/>
      <c r="M44" s="3">
        <v>3</v>
      </c>
      <c r="N44" s="18">
        <f t="shared" si="19"/>
        <v>12.5</v>
      </c>
      <c r="O44" s="3">
        <v>9</v>
      </c>
      <c r="P44" s="3">
        <v>11</v>
      </c>
      <c r="Q44" s="3">
        <v>1</v>
      </c>
      <c r="R44" s="18">
        <f t="shared" si="20"/>
        <v>87.5</v>
      </c>
      <c r="S44" s="63">
        <f>(C44*C43+D44*D43+E44*E43+G44*G43+H44*H43+I44*I43+K44*K43+L44*L43+M44*M43+O44*O43+P44*P43+Q44*Q43)/B44</f>
        <v>1.2083333333333333</v>
      </c>
      <c r="T44" s="74">
        <f t="shared" si="11"/>
        <v>54.166666666666664</v>
      </c>
    </row>
    <row r="45" spans="1:20" ht="15">
      <c r="A45" s="49" t="s">
        <v>69</v>
      </c>
      <c r="B45" s="3">
        <f t="shared" si="12"/>
        <v>23</v>
      </c>
      <c r="C45" s="3"/>
      <c r="D45" s="3"/>
      <c r="E45" s="3"/>
      <c r="F45" s="18">
        <f t="shared" si="17"/>
        <v>0</v>
      </c>
      <c r="G45" s="3"/>
      <c r="H45" s="3"/>
      <c r="I45" s="3"/>
      <c r="J45" s="18">
        <f t="shared" si="18"/>
        <v>0</v>
      </c>
      <c r="K45" s="3"/>
      <c r="L45" s="3">
        <v>1</v>
      </c>
      <c r="M45" s="3">
        <v>4</v>
      </c>
      <c r="N45" s="18">
        <f t="shared" si="19"/>
        <v>21.73913043478261</v>
      </c>
      <c r="O45" s="3">
        <v>12</v>
      </c>
      <c r="P45" s="3">
        <v>6</v>
      </c>
      <c r="Q45" s="3"/>
      <c r="R45" s="18">
        <f t="shared" si="20"/>
        <v>78.26086956521739</v>
      </c>
      <c r="S45" s="63">
        <f t="shared" si="10"/>
        <v>8.08695652173913</v>
      </c>
      <c r="T45" s="74">
        <f t="shared" si="11"/>
        <v>73.91304347826086</v>
      </c>
    </row>
    <row r="46" spans="1:20" ht="15">
      <c r="A46" s="49" t="s">
        <v>55</v>
      </c>
      <c r="B46" s="3">
        <f t="shared" si="12"/>
        <v>24</v>
      </c>
      <c r="C46" s="3"/>
      <c r="D46" s="3"/>
      <c r="E46" s="3"/>
      <c r="F46" s="18">
        <f t="shared" si="17"/>
        <v>0</v>
      </c>
      <c r="G46" s="3"/>
      <c r="H46" s="3"/>
      <c r="I46" s="3"/>
      <c r="J46" s="18">
        <f t="shared" si="18"/>
        <v>0</v>
      </c>
      <c r="K46" s="3"/>
      <c r="L46" s="3">
        <v>3</v>
      </c>
      <c r="M46" s="3">
        <v>2</v>
      </c>
      <c r="N46" s="18">
        <f t="shared" si="19"/>
        <v>20.833333333333336</v>
      </c>
      <c r="O46" s="3">
        <v>9</v>
      </c>
      <c r="P46" s="3">
        <v>6</v>
      </c>
      <c r="Q46" s="3">
        <v>4</v>
      </c>
      <c r="R46" s="18">
        <f t="shared" si="20"/>
        <v>79.16666666666666</v>
      </c>
      <c r="S46" s="63">
        <f t="shared" si="10"/>
        <v>6.458333333333333</v>
      </c>
      <c r="T46" s="74">
        <f t="shared" si="11"/>
        <v>75</v>
      </c>
    </row>
    <row r="47" spans="1:20" ht="15.75" thickBot="1">
      <c r="A47" s="52" t="s">
        <v>39</v>
      </c>
      <c r="B47" s="3">
        <f t="shared" si="12"/>
        <v>24</v>
      </c>
      <c r="C47" s="11"/>
      <c r="D47" s="11"/>
      <c r="E47" s="11"/>
      <c r="F47" s="53">
        <f t="shared" si="17"/>
        <v>0</v>
      </c>
      <c r="G47" s="11"/>
      <c r="H47" s="11"/>
      <c r="I47" s="11"/>
      <c r="J47" s="53">
        <f t="shared" si="18"/>
        <v>0</v>
      </c>
      <c r="K47" s="11"/>
      <c r="L47" s="11"/>
      <c r="M47" s="11">
        <v>2</v>
      </c>
      <c r="N47" s="53">
        <f t="shared" si="19"/>
        <v>8.333333333333332</v>
      </c>
      <c r="O47" s="11">
        <v>15</v>
      </c>
      <c r="P47" s="11">
        <v>6</v>
      </c>
      <c r="Q47" s="11">
        <v>1</v>
      </c>
      <c r="R47" s="53">
        <f t="shared" si="20"/>
        <v>91.66666666666666</v>
      </c>
      <c r="S47" s="63">
        <f t="shared" si="10"/>
        <v>7.458333333333333</v>
      </c>
      <c r="T47" s="74">
        <f t="shared" si="11"/>
        <v>75</v>
      </c>
    </row>
    <row r="48" spans="1:20" ht="15.75" thickBot="1">
      <c r="A48" s="55"/>
      <c r="B48" s="56"/>
      <c r="C48" s="56"/>
      <c r="D48" s="56"/>
      <c r="E48" s="56"/>
      <c r="F48" s="58">
        <f>AVERAGE(F30:F47)</f>
        <v>0</v>
      </c>
      <c r="G48" s="58"/>
      <c r="H48" s="58"/>
      <c r="I48" s="58"/>
      <c r="J48" s="58">
        <f>AVERAGE(J30:J47)</f>
        <v>21.990740740740744</v>
      </c>
      <c r="K48" s="56"/>
      <c r="L48" s="56"/>
      <c r="M48" s="56"/>
      <c r="N48" s="58">
        <f>AVERAGE(N30:N47)</f>
        <v>37.55032206119163</v>
      </c>
      <c r="O48" s="56"/>
      <c r="P48" s="56"/>
      <c r="Q48" s="56"/>
      <c r="R48" s="58">
        <f>AVERAGE(R30:R47)</f>
        <v>40.45893719806763</v>
      </c>
      <c r="S48" s="101">
        <f>AVERAGE(S29:S47)</f>
        <v>3.9492753623188412</v>
      </c>
      <c r="T48" s="100">
        <f>AVERAGE(T30:T47)</f>
        <v>61.97665056360708</v>
      </c>
    </row>
  </sheetData>
  <sheetProtection/>
  <mergeCells count="3">
    <mergeCell ref="A1:T1"/>
    <mergeCell ref="A26:T26"/>
    <mergeCell ref="A27:T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3">
      <selection activeCell="X34" sqref="X34"/>
    </sheetView>
  </sheetViews>
  <sheetFormatPr defaultColWidth="9.00390625" defaultRowHeight="12.75"/>
  <cols>
    <col min="1" max="1" width="24.00390625" style="0" bestFit="1" customWidth="1"/>
    <col min="3" max="3" width="4.75390625" style="0" customWidth="1"/>
    <col min="4" max="4" width="4.50390625" style="0" customWidth="1"/>
    <col min="5" max="5" width="4.875" style="0" customWidth="1"/>
    <col min="7" max="8" width="4.00390625" style="0" customWidth="1"/>
    <col min="9" max="9" width="4.75390625" style="0" customWidth="1"/>
    <col min="11" max="11" width="5.50390625" style="0" customWidth="1"/>
    <col min="12" max="12" width="6.875" style="0" customWidth="1"/>
    <col min="13" max="13" width="5.875" style="0" customWidth="1"/>
    <col min="15" max="15" width="5.00390625" style="0" customWidth="1"/>
    <col min="16" max="16" width="6.125" style="0" customWidth="1"/>
    <col min="17" max="17" width="6.00390625" style="0" customWidth="1"/>
    <col min="19" max="19" width="15.50390625" style="0" customWidth="1"/>
  </cols>
  <sheetData>
    <row r="1" spans="1:20" ht="15">
      <c r="A1" s="129" t="s">
        <v>11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</row>
    <row r="2" spans="1:20" ht="15">
      <c r="A2" s="127" t="s">
        <v>87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1:20" ht="15.75" thickBot="1">
      <c r="A3" s="9" t="s">
        <v>59</v>
      </c>
      <c r="B3" s="6"/>
      <c r="C3" s="6"/>
      <c r="D3" s="40"/>
      <c r="E3" s="40"/>
      <c r="F3" s="51"/>
      <c r="G3" s="40"/>
      <c r="H3" s="40"/>
      <c r="I3" s="40"/>
      <c r="J3" s="41"/>
      <c r="K3" s="40"/>
      <c r="L3" s="40"/>
      <c r="M3" s="40"/>
      <c r="N3" s="7"/>
      <c r="O3" s="6"/>
      <c r="P3" s="6"/>
      <c r="Q3" s="6"/>
      <c r="R3" s="7"/>
      <c r="S3" s="7"/>
      <c r="T3" s="7"/>
    </row>
    <row r="4" spans="1:20" ht="37.5" thickBot="1">
      <c r="A4" s="65" t="s">
        <v>0</v>
      </c>
      <c r="B4" s="66" t="s">
        <v>1</v>
      </c>
      <c r="C4" s="67">
        <v>1</v>
      </c>
      <c r="D4" s="67">
        <v>2</v>
      </c>
      <c r="E4" s="67">
        <v>3</v>
      </c>
      <c r="F4" s="68" t="s">
        <v>2</v>
      </c>
      <c r="G4" s="67">
        <v>4</v>
      </c>
      <c r="H4" s="67">
        <v>5</v>
      </c>
      <c r="I4" s="67">
        <v>6</v>
      </c>
      <c r="J4" s="68" t="s">
        <v>2</v>
      </c>
      <c r="K4" s="67">
        <v>7</v>
      </c>
      <c r="L4" s="67">
        <v>8</v>
      </c>
      <c r="M4" s="69">
        <v>9</v>
      </c>
      <c r="N4" s="70" t="s">
        <v>2</v>
      </c>
      <c r="O4" s="67">
        <v>10</v>
      </c>
      <c r="P4" s="67">
        <v>11</v>
      </c>
      <c r="Q4" s="67">
        <v>12</v>
      </c>
      <c r="R4" s="68" t="s">
        <v>2</v>
      </c>
      <c r="S4" s="71" t="s">
        <v>12</v>
      </c>
      <c r="T4" s="72" t="s">
        <v>13</v>
      </c>
    </row>
    <row r="5" spans="1:20" ht="15">
      <c r="A5" s="60" t="s">
        <v>3</v>
      </c>
      <c r="B5" s="61">
        <v>21</v>
      </c>
      <c r="C5" s="61"/>
      <c r="D5" s="61"/>
      <c r="E5" s="61"/>
      <c r="F5" s="62">
        <f aca="true" t="shared" si="0" ref="F5:F19">(C5+D5+E5)/B5*100</f>
        <v>0</v>
      </c>
      <c r="G5" s="61"/>
      <c r="H5" s="61"/>
      <c r="I5" s="61"/>
      <c r="J5" s="62">
        <f aca="true" t="shared" si="1" ref="J5:J13">(G5+H5+I5)/B5*100</f>
        <v>0</v>
      </c>
      <c r="K5" s="61">
        <v>1</v>
      </c>
      <c r="L5" s="61">
        <v>2</v>
      </c>
      <c r="M5" s="61">
        <v>9</v>
      </c>
      <c r="N5" s="62">
        <f aca="true" t="shared" si="2" ref="N5:N19">(K5+L5+M5)/B5*100</f>
        <v>57.14285714285714</v>
      </c>
      <c r="O5" s="61">
        <v>6</v>
      </c>
      <c r="P5" s="61">
        <v>3</v>
      </c>
      <c r="Q5" s="61"/>
      <c r="R5" s="62">
        <f aca="true" t="shared" si="3" ref="R5:R19">(O5+P5+Q5)/B5*100</f>
        <v>42.857142857142854</v>
      </c>
      <c r="S5" s="20">
        <f aca="true" t="shared" si="4" ref="S5:S19">(D5*$D$4+E5*$E$4+G5*$G$4+H5*$H$4+I5*$I$4+K5*$K$4+L5*$L$4+M5*$M$4+O5*$O$4+P5*$P$4+Q5*$Q$4)/B5</f>
        <v>9.380952380952381</v>
      </c>
      <c r="T5" s="74">
        <f aca="true" t="shared" si="5" ref="T5:T19">(K5+L5+M5+O5+P5+Q5)/B5*100</f>
        <v>100</v>
      </c>
    </row>
    <row r="6" spans="1:20" ht="15">
      <c r="A6" s="49" t="s">
        <v>14</v>
      </c>
      <c r="B6" s="3">
        <v>21</v>
      </c>
      <c r="C6" s="3"/>
      <c r="D6" s="3"/>
      <c r="E6" s="3"/>
      <c r="F6" s="18">
        <f t="shared" si="0"/>
        <v>0</v>
      </c>
      <c r="G6" s="3"/>
      <c r="H6" s="3"/>
      <c r="I6" s="3">
        <v>6</v>
      </c>
      <c r="J6" s="18">
        <f t="shared" si="1"/>
        <v>28.57142857142857</v>
      </c>
      <c r="K6" s="3">
        <v>1</v>
      </c>
      <c r="L6" s="3">
        <v>5</v>
      </c>
      <c r="M6" s="3">
        <v>4</v>
      </c>
      <c r="N6" s="18">
        <f t="shared" si="2"/>
        <v>47.61904761904761</v>
      </c>
      <c r="O6" s="3">
        <v>8</v>
      </c>
      <c r="P6" s="3">
        <v>2</v>
      </c>
      <c r="Q6" s="3"/>
      <c r="R6" s="18">
        <f t="shared" si="3"/>
        <v>47.61904761904761</v>
      </c>
      <c r="S6" s="20">
        <f t="shared" si="4"/>
        <v>10.523809523809524</v>
      </c>
      <c r="T6" s="50">
        <f t="shared" si="5"/>
        <v>95.23809523809523</v>
      </c>
    </row>
    <row r="7" spans="1:20" ht="15">
      <c r="A7" s="49" t="s">
        <v>22</v>
      </c>
      <c r="B7" s="3">
        <v>21</v>
      </c>
      <c r="C7" s="3"/>
      <c r="D7" s="3"/>
      <c r="E7" s="3"/>
      <c r="F7" s="18">
        <f t="shared" si="0"/>
        <v>0</v>
      </c>
      <c r="G7" s="3"/>
      <c r="H7" s="3">
        <v>1</v>
      </c>
      <c r="I7" s="3"/>
      <c r="J7" s="18">
        <f t="shared" si="1"/>
        <v>4.761904761904762</v>
      </c>
      <c r="K7" s="3"/>
      <c r="L7" s="3">
        <v>4</v>
      </c>
      <c r="M7" s="3">
        <v>4</v>
      </c>
      <c r="N7" s="18">
        <f t="shared" si="2"/>
        <v>38.095238095238095</v>
      </c>
      <c r="O7" s="3">
        <v>5</v>
      </c>
      <c r="P7" s="3">
        <v>5</v>
      </c>
      <c r="Q7" s="3">
        <v>1</v>
      </c>
      <c r="R7" s="18">
        <f t="shared" si="3"/>
        <v>52.38095238095239</v>
      </c>
      <c r="S7" s="20">
        <f t="shared" si="4"/>
        <v>9.047619047619047</v>
      </c>
      <c r="T7" s="50">
        <f t="shared" si="5"/>
        <v>90.47619047619048</v>
      </c>
    </row>
    <row r="8" spans="1:20" ht="15">
      <c r="A8" s="49" t="s">
        <v>73</v>
      </c>
      <c r="B8" s="3">
        <v>21</v>
      </c>
      <c r="C8" s="3"/>
      <c r="D8" s="3"/>
      <c r="E8" s="3"/>
      <c r="F8" s="18">
        <f t="shared" si="0"/>
        <v>0</v>
      </c>
      <c r="G8" s="3"/>
      <c r="H8" s="3"/>
      <c r="I8" s="3"/>
      <c r="J8" s="18">
        <f t="shared" si="1"/>
        <v>0</v>
      </c>
      <c r="K8" s="3"/>
      <c r="L8" s="3">
        <v>3</v>
      </c>
      <c r="M8" s="3">
        <v>7</v>
      </c>
      <c r="N8" s="18">
        <f t="shared" si="2"/>
        <v>47.61904761904761</v>
      </c>
      <c r="O8" s="3">
        <v>7</v>
      </c>
      <c r="P8" s="3">
        <v>2</v>
      </c>
      <c r="Q8" s="3">
        <v>1</v>
      </c>
      <c r="R8" s="18">
        <f t="shared" si="3"/>
        <v>47.61904761904761</v>
      </c>
      <c r="S8" s="20">
        <f t="shared" si="4"/>
        <v>9.095238095238095</v>
      </c>
      <c r="T8" s="50">
        <f t="shared" si="5"/>
        <v>95.23809523809523</v>
      </c>
    </row>
    <row r="9" spans="1:20" ht="15">
      <c r="A9" s="49" t="s">
        <v>6</v>
      </c>
      <c r="B9" s="3">
        <v>21</v>
      </c>
      <c r="C9" s="3"/>
      <c r="D9" s="3"/>
      <c r="E9" s="3"/>
      <c r="F9" s="18">
        <f t="shared" si="0"/>
        <v>0</v>
      </c>
      <c r="G9" s="3"/>
      <c r="H9" s="3">
        <v>1</v>
      </c>
      <c r="I9" s="3">
        <v>3</v>
      </c>
      <c r="J9" s="18">
        <f t="shared" si="1"/>
        <v>19.047619047619047</v>
      </c>
      <c r="K9" s="3">
        <v>3</v>
      </c>
      <c r="L9" s="3">
        <v>4</v>
      </c>
      <c r="M9" s="3">
        <v>4</v>
      </c>
      <c r="N9" s="18">
        <f t="shared" si="2"/>
        <v>52.38095238095239</v>
      </c>
      <c r="O9" s="3">
        <v>2</v>
      </c>
      <c r="P9" s="3">
        <v>2</v>
      </c>
      <c r="Q9" s="3">
        <v>1</v>
      </c>
      <c r="R9" s="18">
        <f t="shared" si="3"/>
        <v>23.809523809523807</v>
      </c>
      <c r="S9" s="20">
        <f t="shared" si="4"/>
        <v>7.904761904761905</v>
      </c>
      <c r="T9" s="50">
        <f t="shared" si="5"/>
        <v>76.19047619047619</v>
      </c>
    </row>
    <row r="10" spans="1:20" ht="15">
      <c r="A10" s="49" t="s">
        <v>25</v>
      </c>
      <c r="B10" s="3">
        <v>21</v>
      </c>
      <c r="C10" s="3"/>
      <c r="D10" s="3"/>
      <c r="E10" s="3"/>
      <c r="F10" s="18">
        <f t="shared" si="0"/>
        <v>0</v>
      </c>
      <c r="G10" s="3"/>
      <c r="H10" s="3">
        <v>1</v>
      </c>
      <c r="I10" s="3"/>
      <c r="J10" s="18">
        <f t="shared" si="1"/>
        <v>4.761904761904762</v>
      </c>
      <c r="K10" s="3"/>
      <c r="L10" s="3">
        <v>3</v>
      </c>
      <c r="M10" s="3">
        <v>4</v>
      </c>
      <c r="N10" s="18">
        <f t="shared" si="2"/>
        <v>33.33333333333333</v>
      </c>
      <c r="O10" s="3">
        <v>6</v>
      </c>
      <c r="P10" s="3">
        <v>1</v>
      </c>
      <c r="Q10" s="3"/>
      <c r="R10" s="18">
        <f t="shared" si="3"/>
        <v>33.33333333333333</v>
      </c>
      <c r="S10" s="20">
        <f t="shared" si="4"/>
        <v>6.476190476190476</v>
      </c>
      <c r="T10" s="50">
        <f t="shared" si="5"/>
        <v>66.66666666666666</v>
      </c>
    </row>
    <row r="11" spans="1:20" ht="15">
      <c r="A11" s="49" t="s">
        <v>57</v>
      </c>
      <c r="B11" s="3">
        <v>21</v>
      </c>
      <c r="C11" s="3"/>
      <c r="D11" s="3"/>
      <c r="E11" s="3"/>
      <c r="F11" s="18">
        <f t="shared" si="0"/>
        <v>0</v>
      </c>
      <c r="G11" s="3"/>
      <c r="H11" s="3"/>
      <c r="I11" s="3"/>
      <c r="J11" s="18">
        <f t="shared" si="1"/>
        <v>0</v>
      </c>
      <c r="K11" s="3"/>
      <c r="L11" s="3">
        <v>3</v>
      </c>
      <c r="M11" s="3">
        <v>4</v>
      </c>
      <c r="N11" s="18">
        <f t="shared" si="2"/>
        <v>33.33333333333333</v>
      </c>
      <c r="O11" s="3">
        <v>8</v>
      </c>
      <c r="P11" s="3">
        <v>3</v>
      </c>
      <c r="Q11" s="3">
        <v>2</v>
      </c>
      <c r="R11" s="18">
        <f t="shared" si="3"/>
        <v>61.904761904761905</v>
      </c>
      <c r="S11" s="20">
        <f t="shared" si="4"/>
        <v>9.380952380952381</v>
      </c>
      <c r="T11" s="50">
        <f t="shared" si="5"/>
        <v>95.23809523809523</v>
      </c>
    </row>
    <row r="12" spans="1:20" ht="15">
      <c r="A12" s="49" t="s">
        <v>45</v>
      </c>
      <c r="B12" s="3">
        <v>21</v>
      </c>
      <c r="C12" s="3"/>
      <c r="D12" s="3"/>
      <c r="E12" s="3"/>
      <c r="F12" s="18">
        <f t="shared" si="0"/>
        <v>0</v>
      </c>
      <c r="G12" s="3"/>
      <c r="H12" s="3"/>
      <c r="I12" s="3"/>
      <c r="J12" s="18">
        <f t="shared" si="1"/>
        <v>0</v>
      </c>
      <c r="K12" s="3"/>
      <c r="L12" s="3">
        <v>1</v>
      </c>
      <c r="M12" s="3">
        <v>10</v>
      </c>
      <c r="N12" s="18">
        <f t="shared" si="2"/>
        <v>52.38095238095239</v>
      </c>
      <c r="O12" s="3">
        <v>3</v>
      </c>
      <c r="P12" s="3">
        <v>4</v>
      </c>
      <c r="Q12" s="3">
        <v>2</v>
      </c>
      <c r="R12" s="18">
        <f t="shared" si="3"/>
        <v>42.857142857142854</v>
      </c>
      <c r="S12" s="20">
        <f t="shared" si="4"/>
        <v>9.333333333333334</v>
      </c>
      <c r="T12" s="50">
        <f t="shared" si="5"/>
        <v>95.23809523809523</v>
      </c>
    </row>
    <row r="13" spans="1:20" ht="15">
      <c r="A13" s="49" t="s">
        <v>20</v>
      </c>
      <c r="B13" s="3">
        <v>21</v>
      </c>
      <c r="C13" s="3"/>
      <c r="D13" s="3"/>
      <c r="E13" s="3"/>
      <c r="F13" s="18">
        <f t="shared" si="0"/>
        <v>0</v>
      </c>
      <c r="G13" s="3"/>
      <c r="H13" s="3"/>
      <c r="I13" s="3"/>
      <c r="J13" s="18">
        <f t="shared" si="1"/>
        <v>0</v>
      </c>
      <c r="K13" s="3"/>
      <c r="L13" s="3">
        <v>6</v>
      </c>
      <c r="M13" s="3">
        <v>6</v>
      </c>
      <c r="N13" s="18">
        <f t="shared" si="2"/>
        <v>57.14285714285714</v>
      </c>
      <c r="O13" s="3">
        <v>6</v>
      </c>
      <c r="P13" s="3">
        <v>1</v>
      </c>
      <c r="Q13" s="3">
        <v>1</v>
      </c>
      <c r="R13" s="18">
        <f t="shared" si="3"/>
        <v>38.095238095238095</v>
      </c>
      <c r="S13" s="20">
        <f t="shared" si="4"/>
        <v>8.80952380952381</v>
      </c>
      <c r="T13" s="50">
        <f t="shared" si="5"/>
        <v>95.23809523809523</v>
      </c>
    </row>
    <row r="14" spans="1:20" ht="15">
      <c r="A14" s="49" t="s">
        <v>60</v>
      </c>
      <c r="B14" s="3">
        <v>21</v>
      </c>
      <c r="C14" s="30"/>
      <c r="D14" s="30"/>
      <c r="E14" s="30"/>
      <c r="F14" s="18">
        <f t="shared" si="0"/>
        <v>0</v>
      </c>
      <c r="G14" s="30"/>
      <c r="H14" s="30"/>
      <c r="I14" s="30">
        <v>1</v>
      </c>
      <c r="J14" s="18">
        <v>4.8</v>
      </c>
      <c r="K14" s="3"/>
      <c r="L14" s="3">
        <v>1</v>
      </c>
      <c r="M14" s="3">
        <v>11</v>
      </c>
      <c r="N14" s="18">
        <f t="shared" si="2"/>
        <v>57.14285714285714</v>
      </c>
      <c r="O14" s="3">
        <v>5</v>
      </c>
      <c r="P14" s="3">
        <v>1</v>
      </c>
      <c r="Q14" s="3">
        <v>1</v>
      </c>
      <c r="R14" s="18">
        <f t="shared" si="3"/>
        <v>33.33333333333333</v>
      </c>
      <c r="S14" s="20">
        <f t="shared" si="4"/>
        <v>8.857142857142858</v>
      </c>
      <c r="T14" s="50">
        <f t="shared" si="5"/>
        <v>90.47619047619048</v>
      </c>
    </row>
    <row r="15" spans="1:20" ht="15">
      <c r="A15" s="49" t="s">
        <v>27</v>
      </c>
      <c r="B15" s="3">
        <v>21</v>
      </c>
      <c r="C15" s="3"/>
      <c r="D15" s="3"/>
      <c r="E15" s="3"/>
      <c r="F15" s="18">
        <f t="shared" si="0"/>
        <v>0</v>
      </c>
      <c r="G15" s="3"/>
      <c r="H15" s="3"/>
      <c r="I15" s="3"/>
      <c r="J15" s="18">
        <f>(G15+H15+I15)/B15*100</f>
        <v>0</v>
      </c>
      <c r="K15" s="3">
        <v>1</v>
      </c>
      <c r="L15" s="3">
        <v>3</v>
      </c>
      <c r="M15" s="3">
        <v>7</v>
      </c>
      <c r="N15" s="18">
        <f t="shared" si="2"/>
        <v>52.38095238095239</v>
      </c>
      <c r="O15" s="3">
        <v>6</v>
      </c>
      <c r="P15" s="3">
        <v>2</v>
      </c>
      <c r="Q15" s="3">
        <v>1</v>
      </c>
      <c r="R15" s="18">
        <f t="shared" si="3"/>
        <v>42.857142857142854</v>
      </c>
      <c r="S15" s="20">
        <f t="shared" si="4"/>
        <v>8.952380952380953</v>
      </c>
      <c r="T15" s="50">
        <f t="shared" si="5"/>
        <v>95.23809523809523</v>
      </c>
    </row>
    <row r="16" spans="1:20" ht="15">
      <c r="A16" s="49" t="s">
        <v>29</v>
      </c>
      <c r="B16" s="3">
        <v>21</v>
      </c>
      <c r="C16" s="3"/>
      <c r="D16" s="3"/>
      <c r="E16" s="3"/>
      <c r="F16" s="18">
        <f t="shared" si="0"/>
        <v>0</v>
      </c>
      <c r="G16" s="3"/>
      <c r="H16" s="3">
        <v>1</v>
      </c>
      <c r="I16" s="3">
        <v>1</v>
      </c>
      <c r="J16" s="18">
        <f>(G16+H16+I16)/B16*100</f>
        <v>9.523809523809524</v>
      </c>
      <c r="K16" s="3">
        <v>1</v>
      </c>
      <c r="L16" s="3">
        <v>4</v>
      </c>
      <c r="M16" s="3">
        <v>7</v>
      </c>
      <c r="N16" s="18">
        <f t="shared" si="2"/>
        <v>57.14285714285714</v>
      </c>
      <c r="O16" s="3">
        <v>4</v>
      </c>
      <c r="P16" s="3">
        <v>1</v>
      </c>
      <c r="Q16" s="3">
        <v>1</v>
      </c>
      <c r="R16" s="18">
        <f t="shared" si="3"/>
        <v>28.57142857142857</v>
      </c>
      <c r="S16" s="20">
        <f t="shared" si="4"/>
        <v>8.380952380952381</v>
      </c>
      <c r="T16" s="50">
        <f t="shared" si="5"/>
        <v>85.71428571428571</v>
      </c>
    </row>
    <row r="17" spans="1:20" ht="15">
      <c r="A17" s="49" t="s">
        <v>69</v>
      </c>
      <c r="B17" s="3">
        <v>21</v>
      </c>
      <c r="C17" s="3"/>
      <c r="D17" s="3"/>
      <c r="E17" s="3"/>
      <c r="F17" s="18">
        <f t="shared" si="0"/>
        <v>0</v>
      </c>
      <c r="G17" s="3"/>
      <c r="H17" s="3"/>
      <c r="I17" s="3"/>
      <c r="J17" s="18">
        <f>(G17+H17+I17)/B17*100</f>
        <v>0</v>
      </c>
      <c r="K17" s="3"/>
      <c r="L17" s="3">
        <v>1</v>
      </c>
      <c r="M17" s="3">
        <v>1</v>
      </c>
      <c r="N17" s="18">
        <f t="shared" si="2"/>
        <v>9.523809523809524</v>
      </c>
      <c r="O17" s="3">
        <v>13</v>
      </c>
      <c r="P17" s="3">
        <v>7</v>
      </c>
      <c r="Q17" s="3"/>
      <c r="R17" s="18">
        <f t="shared" si="3"/>
        <v>95.23809523809523</v>
      </c>
      <c r="S17" s="20">
        <f t="shared" si="4"/>
        <v>10.666666666666666</v>
      </c>
      <c r="T17" s="50">
        <f t="shared" si="5"/>
        <v>104.76190476190477</v>
      </c>
    </row>
    <row r="18" spans="1:20" ht="15">
      <c r="A18" s="49" t="s">
        <v>55</v>
      </c>
      <c r="B18" s="3">
        <v>21</v>
      </c>
      <c r="C18" s="3"/>
      <c r="D18" s="3"/>
      <c r="E18" s="3"/>
      <c r="F18" s="18">
        <f t="shared" si="0"/>
        <v>0</v>
      </c>
      <c r="G18" s="3"/>
      <c r="H18" s="3"/>
      <c r="I18" s="3"/>
      <c r="J18" s="18">
        <f>(G18+H18+I18)/B18*100</f>
        <v>0</v>
      </c>
      <c r="K18" s="3"/>
      <c r="L18" s="3">
        <v>1</v>
      </c>
      <c r="M18" s="3">
        <v>3</v>
      </c>
      <c r="N18" s="18">
        <f t="shared" si="2"/>
        <v>19.047619047619047</v>
      </c>
      <c r="O18" s="3">
        <v>4</v>
      </c>
      <c r="P18" s="3">
        <v>10</v>
      </c>
      <c r="Q18" s="3">
        <v>2</v>
      </c>
      <c r="R18" s="18">
        <f t="shared" si="3"/>
        <v>76.19047619047619</v>
      </c>
      <c r="S18" s="20">
        <f t="shared" si="4"/>
        <v>9.952380952380953</v>
      </c>
      <c r="T18" s="50">
        <f t="shared" si="5"/>
        <v>95.23809523809523</v>
      </c>
    </row>
    <row r="19" spans="1:20" ht="15.75" thickBot="1">
      <c r="A19" s="52" t="s">
        <v>82</v>
      </c>
      <c r="B19" s="11">
        <v>21</v>
      </c>
      <c r="C19" s="11"/>
      <c r="D19" s="11"/>
      <c r="E19" s="11"/>
      <c r="F19" s="53">
        <f t="shared" si="0"/>
        <v>0</v>
      </c>
      <c r="G19" s="11"/>
      <c r="H19" s="11"/>
      <c r="I19" s="11"/>
      <c r="J19" s="53">
        <f>(G19+H19+I19)/B19*100</f>
        <v>0</v>
      </c>
      <c r="K19" s="11"/>
      <c r="L19" s="11"/>
      <c r="M19" s="11"/>
      <c r="N19" s="53">
        <f t="shared" si="2"/>
        <v>0</v>
      </c>
      <c r="O19" s="11">
        <v>2</v>
      </c>
      <c r="P19" s="11">
        <v>18</v>
      </c>
      <c r="Q19" s="11"/>
      <c r="R19" s="53">
        <f t="shared" si="3"/>
        <v>95.23809523809523</v>
      </c>
      <c r="S19" s="20">
        <f t="shared" si="4"/>
        <v>10.380952380952381</v>
      </c>
      <c r="T19" s="77">
        <f t="shared" si="5"/>
        <v>95.23809523809523</v>
      </c>
    </row>
    <row r="20" spans="1:20" ht="15.75" thickBot="1">
      <c r="A20" s="78"/>
      <c r="B20" s="75"/>
      <c r="C20" s="75"/>
      <c r="D20" s="75"/>
      <c r="E20" s="75"/>
      <c r="F20" s="97">
        <f>AVERAGE(F5:F19)</f>
        <v>0</v>
      </c>
      <c r="G20" s="97"/>
      <c r="H20" s="97"/>
      <c r="I20" s="97"/>
      <c r="J20" s="97">
        <f>AVERAGE(J5:J19)</f>
        <v>4.764444444444444</v>
      </c>
      <c r="K20" s="75"/>
      <c r="L20" s="75"/>
      <c r="M20" s="75"/>
      <c r="N20" s="97">
        <f>AVERAGE(N5:N19)</f>
        <v>40.95238095238095</v>
      </c>
      <c r="O20" s="75"/>
      <c r="P20" s="75"/>
      <c r="Q20" s="75"/>
      <c r="R20" s="97">
        <f>AVERAGE(R5:R19)</f>
        <v>50.79365079365078</v>
      </c>
      <c r="S20" s="82">
        <f>AVERAGE(S7:S19)</f>
        <v>9.018315018315018</v>
      </c>
      <c r="T20" s="98">
        <f>AVERAGE(T5:T19)</f>
        <v>91.74603174603173</v>
      </c>
    </row>
    <row r="21" spans="1:20" ht="15">
      <c r="A21" s="10"/>
      <c r="B21" s="10"/>
      <c r="C21" s="10"/>
      <c r="D21" s="10"/>
      <c r="E21" s="10"/>
      <c r="F21" s="21"/>
      <c r="G21" s="21"/>
      <c r="H21" s="21"/>
      <c r="I21" s="21"/>
      <c r="J21" s="21"/>
      <c r="K21" s="10"/>
      <c r="L21" s="10"/>
      <c r="M21" s="10"/>
      <c r="N21" s="21"/>
      <c r="O21" s="10"/>
      <c r="P21" s="10"/>
      <c r="Q21" s="10"/>
      <c r="R21" s="21"/>
      <c r="S21" s="24"/>
      <c r="T21" s="24"/>
    </row>
    <row r="22" spans="1:20" ht="15">
      <c r="A22" s="127" t="s">
        <v>11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</row>
    <row r="23" spans="1:20" ht="15">
      <c r="A23" s="127" t="s">
        <v>81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</row>
    <row r="24" spans="1:20" ht="15.75" thickBot="1">
      <c r="A24" s="9" t="s">
        <v>56</v>
      </c>
      <c r="B24" s="6"/>
      <c r="C24" s="6"/>
      <c r="D24" s="40"/>
      <c r="E24" s="40"/>
      <c r="F24" s="51"/>
      <c r="G24" s="40"/>
      <c r="H24" s="40"/>
      <c r="I24" s="40"/>
      <c r="J24" s="41"/>
      <c r="K24" s="40"/>
      <c r="L24" s="40"/>
      <c r="M24" s="40"/>
      <c r="N24" s="7"/>
      <c r="O24" s="6"/>
      <c r="P24" s="6"/>
      <c r="Q24" s="6"/>
      <c r="R24" s="7"/>
      <c r="S24" s="7"/>
      <c r="T24" s="7"/>
    </row>
    <row r="25" spans="1:20" ht="37.5" thickBot="1">
      <c r="A25" s="65" t="s">
        <v>0</v>
      </c>
      <c r="B25" s="66" t="s">
        <v>1</v>
      </c>
      <c r="C25" s="67">
        <v>1</v>
      </c>
      <c r="D25" s="67">
        <v>2</v>
      </c>
      <c r="E25" s="67">
        <v>3</v>
      </c>
      <c r="F25" s="68" t="s">
        <v>2</v>
      </c>
      <c r="G25" s="67">
        <v>4</v>
      </c>
      <c r="H25" s="67">
        <v>5</v>
      </c>
      <c r="I25" s="67">
        <v>6</v>
      </c>
      <c r="J25" s="68" t="s">
        <v>2</v>
      </c>
      <c r="K25" s="67">
        <v>7</v>
      </c>
      <c r="L25" s="67">
        <v>8</v>
      </c>
      <c r="M25" s="69">
        <v>9</v>
      </c>
      <c r="N25" s="70" t="s">
        <v>2</v>
      </c>
      <c r="O25" s="67">
        <v>10</v>
      </c>
      <c r="P25" s="67">
        <v>11</v>
      </c>
      <c r="Q25" s="67">
        <v>12</v>
      </c>
      <c r="R25" s="68" t="s">
        <v>2</v>
      </c>
      <c r="S25" s="71" t="s">
        <v>12</v>
      </c>
      <c r="T25" s="72" t="s">
        <v>13</v>
      </c>
    </row>
    <row r="26" spans="1:20" ht="15">
      <c r="A26" s="60" t="s">
        <v>3</v>
      </c>
      <c r="B26" s="61">
        <v>19</v>
      </c>
      <c r="C26" s="61"/>
      <c r="D26" s="61"/>
      <c r="E26" s="61"/>
      <c r="F26" s="62">
        <f aca="true" t="shared" si="6" ref="F26:F40">(C26+D26+E26)/B26*100</f>
        <v>0</v>
      </c>
      <c r="G26" s="61"/>
      <c r="H26" s="61"/>
      <c r="I26" s="61"/>
      <c r="J26" s="62">
        <f aca="true" t="shared" si="7" ref="J26:J40">(G26+H26+I26)/B26*100</f>
        <v>0</v>
      </c>
      <c r="K26" s="61"/>
      <c r="L26" s="61">
        <v>7</v>
      </c>
      <c r="M26" s="61">
        <v>4</v>
      </c>
      <c r="N26" s="62">
        <f aca="true" t="shared" si="8" ref="N26:N40">(K26+L26+M26)/B26*100</f>
        <v>57.89473684210527</v>
      </c>
      <c r="O26" s="61">
        <v>5</v>
      </c>
      <c r="P26" s="61">
        <v>3</v>
      </c>
      <c r="Q26" s="61"/>
      <c r="R26" s="62">
        <f aca="true" t="shared" si="9" ref="R26:R40">(O26+P26+Q26)/B26*100</f>
        <v>42.10526315789473</v>
      </c>
      <c r="S26" s="20">
        <f aca="true" t="shared" si="10" ref="S26:S40">(D26*$D$4+E26*$E$4+G26*$G$4+H26*$H$4+I26*$I$4+K26*$K$4+L26*$L$4+M26*$M$4+O26*$O$4+P26*$P$4+Q26*$Q$4)/B26</f>
        <v>9.210526315789474</v>
      </c>
      <c r="T26" s="74">
        <f aca="true" t="shared" si="11" ref="T26:T40">(K26+L26+M26+O26+P26+Q26)/B26*100</f>
        <v>100</v>
      </c>
    </row>
    <row r="27" spans="1:20" ht="15">
      <c r="A27" s="49" t="s">
        <v>14</v>
      </c>
      <c r="B27" s="3">
        <v>19</v>
      </c>
      <c r="C27" s="3"/>
      <c r="D27" s="3"/>
      <c r="E27" s="3"/>
      <c r="F27" s="18">
        <f t="shared" si="6"/>
        <v>0</v>
      </c>
      <c r="G27" s="3"/>
      <c r="H27" s="3"/>
      <c r="I27" s="3"/>
      <c r="J27" s="18">
        <f t="shared" si="7"/>
        <v>0</v>
      </c>
      <c r="K27" s="3">
        <v>2</v>
      </c>
      <c r="L27" s="3">
        <v>3</v>
      </c>
      <c r="M27" s="3">
        <v>4</v>
      </c>
      <c r="N27" s="18">
        <f t="shared" si="8"/>
        <v>47.368421052631575</v>
      </c>
      <c r="O27" s="3">
        <v>2</v>
      </c>
      <c r="P27" s="3">
        <v>4</v>
      </c>
      <c r="Q27" s="3">
        <v>4</v>
      </c>
      <c r="R27" s="18">
        <f t="shared" si="9"/>
        <v>52.63157894736842</v>
      </c>
      <c r="S27" s="20">
        <f t="shared" si="10"/>
        <v>9.789473684210526</v>
      </c>
      <c r="T27" s="50">
        <f t="shared" si="11"/>
        <v>100</v>
      </c>
    </row>
    <row r="28" spans="1:20" ht="15">
      <c r="A28" s="49" t="s">
        <v>22</v>
      </c>
      <c r="B28" s="3">
        <v>19</v>
      </c>
      <c r="C28" s="3"/>
      <c r="D28" s="3"/>
      <c r="E28" s="3"/>
      <c r="F28" s="18">
        <f t="shared" si="6"/>
        <v>0</v>
      </c>
      <c r="G28" s="3"/>
      <c r="H28" s="3"/>
      <c r="I28" s="3">
        <v>1</v>
      </c>
      <c r="J28" s="18">
        <f t="shared" si="7"/>
        <v>5.263157894736842</v>
      </c>
      <c r="K28" s="3">
        <v>5</v>
      </c>
      <c r="L28" s="3">
        <v>4</v>
      </c>
      <c r="M28" s="3">
        <v>1</v>
      </c>
      <c r="N28" s="18">
        <f t="shared" si="8"/>
        <v>52.63157894736842</v>
      </c>
      <c r="O28" s="3">
        <v>5</v>
      </c>
      <c r="P28" s="3">
        <v>1</v>
      </c>
      <c r="Q28" s="3">
        <v>2</v>
      </c>
      <c r="R28" s="18">
        <f t="shared" si="9"/>
        <v>42.10526315789473</v>
      </c>
      <c r="S28" s="20">
        <f t="shared" si="10"/>
        <v>8.789473684210526</v>
      </c>
      <c r="T28" s="50">
        <f t="shared" si="11"/>
        <v>94.73684210526315</v>
      </c>
    </row>
    <row r="29" spans="1:20" ht="15">
      <c r="A29" s="49" t="s">
        <v>73</v>
      </c>
      <c r="B29" s="3">
        <v>19</v>
      </c>
      <c r="C29" s="3"/>
      <c r="D29" s="3"/>
      <c r="E29" s="3"/>
      <c r="F29" s="18">
        <f t="shared" si="6"/>
        <v>0</v>
      </c>
      <c r="G29" s="3"/>
      <c r="H29" s="3"/>
      <c r="I29" s="3"/>
      <c r="J29" s="18">
        <f t="shared" si="7"/>
        <v>0</v>
      </c>
      <c r="K29" s="3"/>
      <c r="L29" s="3">
        <v>3</v>
      </c>
      <c r="M29" s="3">
        <v>5</v>
      </c>
      <c r="N29" s="18">
        <f t="shared" si="8"/>
        <v>42.10526315789473</v>
      </c>
      <c r="O29" s="3">
        <v>6</v>
      </c>
      <c r="P29" s="3">
        <v>5</v>
      </c>
      <c r="Q29" s="3"/>
      <c r="R29" s="18">
        <f t="shared" si="9"/>
        <v>57.89473684210527</v>
      </c>
      <c r="S29" s="20">
        <f t="shared" si="10"/>
        <v>9.68421052631579</v>
      </c>
      <c r="T29" s="50">
        <f t="shared" si="11"/>
        <v>100</v>
      </c>
    </row>
    <row r="30" spans="1:20" ht="15">
      <c r="A30" s="49" t="s">
        <v>6</v>
      </c>
      <c r="B30" s="3">
        <v>19</v>
      </c>
      <c r="C30" s="3"/>
      <c r="D30" s="3"/>
      <c r="E30" s="3"/>
      <c r="F30" s="18">
        <f t="shared" si="6"/>
        <v>0</v>
      </c>
      <c r="G30" s="3">
        <v>1</v>
      </c>
      <c r="H30" s="3">
        <v>3</v>
      </c>
      <c r="I30" s="3">
        <v>2</v>
      </c>
      <c r="J30" s="18">
        <f t="shared" si="7"/>
        <v>31.57894736842105</v>
      </c>
      <c r="K30" s="3">
        <v>3</v>
      </c>
      <c r="L30" s="3">
        <v>4</v>
      </c>
      <c r="M30" s="3">
        <v>1</v>
      </c>
      <c r="N30" s="18">
        <f t="shared" si="8"/>
        <v>42.10526315789473</v>
      </c>
      <c r="O30" s="3">
        <v>2</v>
      </c>
      <c r="P30" s="3">
        <v>1</v>
      </c>
      <c r="Q30" s="3"/>
      <c r="R30" s="18">
        <f t="shared" si="9"/>
        <v>15.789473684210526</v>
      </c>
      <c r="S30" s="20">
        <f t="shared" si="10"/>
        <v>6.526315789473684</v>
      </c>
      <c r="T30" s="50">
        <f t="shared" si="11"/>
        <v>57.89473684210527</v>
      </c>
    </row>
    <row r="31" spans="1:20" ht="15">
      <c r="A31" s="49" t="s">
        <v>25</v>
      </c>
      <c r="B31" s="3">
        <v>19</v>
      </c>
      <c r="C31" s="3"/>
      <c r="D31" s="3"/>
      <c r="E31" s="3"/>
      <c r="F31" s="18">
        <f t="shared" si="6"/>
        <v>0</v>
      </c>
      <c r="G31" s="3"/>
      <c r="H31" s="3"/>
      <c r="I31" s="3"/>
      <c r="J31" s="18">
        <f t="shared" si="7"/>
        <v>0</v>
      </c>
      <c r="K31" s="3"/>
      <c r="L31" s="3"/>
      <c r="M31" s="3">
        <v>1</v>
      </c>
      <c r="N31" s="18">
        <f t="shared" si="8"/>
        <v>5.263157894736842</v>
      </c>
      <c r="O31" s="3">
        <v>12</v>
      </c>
      <c r="P31" s="3">
        <v>5</v>
      </c>
      <c r="Q31" s="3">
        <v>1</v>
      </c>
      <c r="R31" s="18">
        <f t="shared" si="9"/>
        <v>94.73684210526315</v>
      </c>
      <c r="S31" s="20">
        <f t="shared" si="10"/>
        <v>10.31578947368421</v>
      </c>
      <c r="T31" s="50">
        <f t="shared" si="11"/>
        <v>100</v>
      </c>
    </row>
    <row r="32" spans="1:20" ht="15">
      <c r="A32" s="49" t="s">
        <v>57</v>
      </c>
      <c r="B32" s="3">
        <v>19</v>
      </c>
      <c r="C32" s="3"/>
      <c r="D32" s="3"/>
      <c r="E32" s="3"/>
      <c r="F32" s="18">
        <f t="shared" si="6"/>
        <v>0</v>
      </c>
      <c r="G32" s="3"/>
      <c r="H32" s="3"/>
      <c r="I32" s="3"/>
      <c r="J32" s="18">
        <f t="shared" si="7"/>
        <v>0</v>
      </c>
      <c r="K32" s="3"/>
      <c r="L32" s="3">
        <v>2</v>
      </c>
      <c r="M32" s="3">
        <v>4</v>
      </c>
      <c r="N32" s="18">
        <f t="shared" si="8"/>
        <v>31.57894736842105</v>
      </c>
      <c r="O32" s="3">
        <v>6</v>
      </c>
      <c r="P32" s="3">
        <v>4</v>
      </c>
      <c r="Q32" s="3">
        <v>3</v>
      </c>
      <c r="R32" s="18">
        <f t="shared" si="9"/>
        <v>68.42105263157895</v>
      </c>
      <c r="S32" s="20">
        <f t="shared" si="10"/>
        <v>10.105263157894736</v>
      </c>
      <c r="T32" s="50">
        <f t="shared" si="11"/>
        <v>100</v>
      </c>
    </row>
    <row r="33" spans="1:20" ht="15">
      <c r="A33" s="49" t="s">
        <v>45</v>
      </c>
      <c r="B33" s="3">
        <v>19</v>
      </c>
      <c r="C33" s="3"/>
      <c r="D33" s="3"/>
      <c r="E33" s="3"/>
      <c r="F33" s="18">
        <f t="shared" si="6"/>
        <v>0</v>
      </c>
      <c r="G33" s="3"/>
      <c r="H33" s="3"/>
      <c r="I33" s="3"/>
      <c r="J33" s="18">
        <f t="shared" si="7"/>
        <v>0</v>
      </c>
      <c r="K33" s="3">
        <v>1</v>
      </c>
      <c r="L33" s="3">
        <v>4</v>
      </c>
      <c r="M33" s="3">
        <v>2</v>
      </c>
      <c r="N33" s="18">
        <f t="shared" si="8"/>
        <v>36.84210526315789</v>
      </c>
      <c r="O33" s="3">
        <v>4</v>
      </c>
      <c r="P33" s="3">
        <v>4</v>
      </c>
      <c r="Q33" s="3">
        <v>2</v>
      </c>
      <c r="R33" s="18">
        <f t="shared" si="9"/>
        <v>52.63157894736842</v>
      </c>
      <c r="S33" s="20">
        <f t="shared" si="10"/>
        <v>8.68421052631579</v>
      </c>
      <c r="T33" s="50">
        <f t="shared" si="11"/>
        <v>89.47368421052632</v>
      </c>
    </row>
    <row r="34" spans="1:20" ht="15">
      <c r="A34" s="49" t="s">
        <v>20</v>
      </c>
      <c r="B34" s="3">
        <v>19</v>
      </c>
      <c r="C34" s="3"/>
      <c r="D34" s="3"/>
      <c r="E34" s="3"/>
      <c r="F34" s="18">
        <f t="shared" si="6"/>
        <v>0</v>
      </c>
      <c r="G34" s="3"/>
      <c r="H34" s="3"/>
      <c r="I34" s="3">
        <v>3</v>
      </c>
      <c r="J34" s="18">
        <f t="shared" si="7"/>
        <v>15.789473684210526</v>
      </c>
      <c r="K34" s="3">
        <v>3</v>
      </c>
      <c r="L34" s="3">
        <v>3</v>
      </c>
      <c r="M34" s="3">
        <v>3</v>
      </c>
      <c r="N34" s="18">
        <f t="shared" si="8"/>
        <v>47.368421052631575</v>
      </c>
      <c r="O34" s="3">
        <v>3</v>
      </c>
      <c r="P34" s="3">
        <v>4</v>
      </c>
      <c r="Q34" s="3"/>
      <c r="R34" s="18">
        <f t="shared" si="9"/>
        <v>36.84210526315789</v>
      </c>
      <c r="S34" s="20">
        <f t="shared" si="10"/>
        <v>8.631578947368421</v>
      </c>
      <c r="T34" s="50">
        <f t="shared" si="11"/>
        <v>84.21052631578947</v>
      </c>
    </row>
    <row r="35" spans="1:20" ht="15">
      <c r="A35" s="49" t="s">
        <v>26</v>
      </c>
      <c r="B35" s="3">
        <v>19</v>
      </c>
      <c r="C35" s="30"/>
      <c r="D35" s="30"/>
      <c r="E35" s="30"/>
      <c r="F35" s="18">
        <f t="shared" si="6"/>
        <v>0</v>
      </c>
      <c r="G35" s="30"/>
      <c r="H35" s="30"/>
      <c r="I35" s="30"/>
      <c r="J35" s="31">
        <f t="shared" si="7"/>
        <v>0</v>
      </c>
      <c r="K35" s="3">
        <v>2</v>
      </c>
      <c r="L35" s="3">
        <v>3</v>
      </c>
      <c r="M35" s="3">
        <v>5</v>
      </c>
      <c r="N35" s="18">
        <f t="shared" si="8"/>
        <v>52.63157894736842</v>
      </c>
      <c r="O35" s="3">
        <v>7</v>
      </c>
      <c r="P35" s="3"/>
      <c r="Q35" s="3"/>
      <c r="R35" s="18">
        <f t="shared" si="9"/>
        <v>36.84210526315789</v>
      </c>
      <c r="S35" s="20">
        <f t="shared" si="10"/>
        <v>8.052631578947368</v>
      </c>
      <c r="T35" s="50">
        <f t="shared" si="11"/>
        <v>89.47368421052632</v>
      </c>
    </row>
    <row r="36" spans="1:20" ht="15">
      <c r="A36" s="49" t="s">
        <v>27</v>
      </c>
      <c r="B36" s="3">
        <v>19</v>
      </c>
      <c r="C36" s="3"/>
      <c r="D36" s="3"/>
      <c r="E36" s="3"/>
      <c r="F36" s="18">
        <f t="shared" si="6"/>
        <v>0</v>
      </c>
      <c r="G36" s="3"/>
      <c r="H36" s="3"/>
      <c r="I36" s="3"/>
      <c r="J36" s="18">
        <f t="shared" si="7"/>
        <v>0</v>
      </c>
      <c r="K36" s="3">
        <v>2</v>
      </c>
      <c r="L36" s="3">
        <v>2</v>
      </c>
      <c r="M36" s="3">
        <v>7</v>
      </c>
      <c r="N36" s="18">
        <f t="shared" si="8"/>
        <v>57.89473684210527</v>
      </c>
      <c r="O36" s="3">
        <v>2</v>
      </c>
      <c r="P36" s="3">
        <v>6</v>
      </c>
      <c r="Q36" s="3"/>
      <c r="R36" s="18">
        <f t="shared" si="9"/>
        <v>42.10526315789473</v>
      </c>
      <c r="S36" s="20">
        <f t="shared" si="10"/>
        <v>9.421052631578947</v>
      </c>
      <c r="T36" s="50">
        <f t="shared" si="11"/>
        <v>100</v>
      </c>
    </row>
    <row r="37" spans="1:20" ht="15">
      <c r="A37" s="49" t="s">
        <v>29</v>
      </c>
      <c r="B37" s="3">
        <v>19</v>
      </c>
      <c r="C37" s="3"/>
      <c r="D37" s="3"/>
      <c r="E37" s="3"/>
      <c r="F37" s="18">
        <f t="shared" si="6"/>
        <v>0</v>
      </c>
      <c r="G37" s="3"/>
      <c r="H37" s="3"/>
      <c r="I37" s="3"/>
      <c r="J37" s="18">
        <f t="shared" si="7"/>
        <v>0</v>
      </c>
      <c r="K37" s="3">
        <v>2</v>
      </c>
      <c r="L37" s="3">
        <v>5</v>
      </c>
      <c r="M37" s="3">
        <v>4</v>
      </c>
      <c r="N37" s="18">
        <f t="shared" si="8"/>
        <v>57.89473684210527</v>
      </c>
      <c r="O37" s="3">
        <v>3</v>
      </c>
      <c r="P37" s="3">
        <v>3</v>
      </c>
      <c r="Q37" s="3"/>
      <c r="R37" s="18">
        <f t="shared" si="9"/>
        <v>31.57894736842105</v>
      </c>
      <c r="S37" s="20">
        <f t="shared" si="10"/>
        <v>8.052631578947368</v>
      </c>
      <c r="T37" s="50">
        <f t="shared" si="11"/>
        <v>89.47368421052632</v>
      </c>
    </row>
    <row r="38" spans="1:20" ht="15">
      <c r="A38" s="49" t="s">
        <v>69</v>
      </c>
      <c r="B38" s="3">
        <v>19</v>
      </c>
      <c r="C38" s="3"/>
      <c r="D38" s="3"/>
      <c r="E38" s="3"/>
      <c r="F38" s="18">
        <f t="shared" si="6"/>
        <v>0</v>
      </c>
      <c r="G38" s="3"/>
      <c r="H38" s="3"/>
      <c r="I38" s="3"/>
      <c r="J38" s="18">
        <f t="shared" si="7"/>
        <v>0</v>
      </c>
      <c r="K38" s="3"/>
      <c r="L38" s="3"/>
      <c r="M38" s="3">
        <v>3</v>
      </c>
      <c r="N38" s="18">
        <f t="shared" si="8"/>
        <v>15.789473684210526</v>
      </c>
      <c r="O38" s="3">
        <v>13</v>
      </c>
      <c r="P38" s="3">
        <v>3</v>
      </c>
      <c r="Q38" s="3"/>
      <c r="R38" s="18">
        <f t="shared" si="9"/>
        <v>84.21052631578947</v>
      </c>
      <c r="S38" s="20">
        <f t="shared" si="10"/>
        <v>10</v>
      </c>
      <c r="T38" s="50">
        <f t="shared" si="11"/>
        <v>100</v>
      </c>
    </row>
    <row r="39" spans="1:20" ht="15">
      <c r="A39" s="49" t="s">
        <v>82</v>
      </c>
      <c r="B39" s="3">
        <v>19</v>
      </c>
      <c r="C39" s="3"/>
      <c r="D39" s="3"/>
      <c r="E39" s="3"/>
      <c r="F39" s="18">
        <f t="shared" si="6"/>
        <v>0</v>
      </c>
      <c r="G39" s="3"/>
      <c r="H39" s="3"/>
      <c r="I39" s="3"/>
      <c r="J39" s="18">
        <f t="shared" si="7"/>
        <v>0</v>
      </c>
      <c r="K39" s="3"/>
      <c r="L39" s="3"/>
      <c r="M39" s="3"/>
      <c r="N39" s="18">
        <f t="shared" si="8"/>
        <v>0</v>
      </c>
      <c r="O39" s="3"/>
      <c r="P39" s="3">
        <v>9</v>
      </c>
      <c r="Q39" s="3">
        <v>9</v>
      </c>
      <c r="R39" s="18">
        <f t="shared" si="9"/>
        <v>94.73684210526315</v>
      </c>
      <c r="S39" s="20">
        <f t="shared" si="10"/>
        <v>10.894736842105264</v>
      </c>
      <c r="T39" s="50">
        <f t="shared" si="11"/>
        <v>94.73684210526315</v>
      </c>
    </row>
    <row r="40" spans="1:20" ht="15.75" thickBot="1">
      <c r="A40" s="52" t="s">
        <v>55</v>
      </c>
      <c r="B40" s="11">
        <v>19</v>
      </c>
      <c r="C40" s="11"/>
      <c r="D40" s="11"/>
      <c r="E40" s="11"/>
      <c r="F40" s="53">
        <f t="shared" si="6"/>
        <v>0</v>
      </c>
      <c r="G40" s="11"/>
      <c r="H40" s="11"/>
      <c r="I40" s="11"/>
      <c r="J40" s="53">
        <f t="shared" si="7"/>
        <v>0</v>
      </c>
      <c r="K40" s="11"/>
      <c r="L40" s="11"/>
      <c r="M40" s="11">
        <v>1</v>
      </c>
      <c r="N40" s="53">
        <f t="shared" si="8"/>
        <v>5.263157894736842</v>
      </c>
      <c r="O40" s="11">
        <v>3</v>
      </c>
      <c r="P40" s="11">
        <v>10</v>
      </c>
      <c r="Q40" s="11">
        <v>4</v>
      </c>
      <c r="R40" s="53">
        <f t="shared" si="9"/>
        <v>89.47368421052632</v>
      </c>
      <c r="S40" s="20">
        <f t="shared" si="10"/>
        <v>10.368421052631579</v>
      </c>
      <c r="T40" s="77">
        <f t="shared" si="11"/>
        <v>94.73684210526315</v>
      </c>
    </row>
    <row r="41" spans="1:20" ht="15.75" thickBot="1">
      <c r="A41" s="55"/>
      <c r="B41" s="56"/>
      <c r="C41" s="56"/>
      <c r="D41" s="56"/>
      <c r="E41" s="56"/>
      <c r="F41" s="99"/>
      <c r="G41" s="56"/>
      <c r="H41" s="56"/>
      <c r="I41" s="56"/>
      <c r="J41" s="58">
        <f>AVERAGE(J26:J40)</f>
        <v>3.508771929824561</v>
      </c>
      <c r="K41" s="56"/>
      <c r="L41" s="56"/>
      <c r="M41" s="56"/>
      <c r="N41" s="58">
        <f>AVERAGE(N26:N40)</f>
        <v>36.8421052631579</v>
      </c>
      <c r="O41" s="56"/>
      <c r="P41" s="56"/>
      <c r="Q41" s="56"/>
      <c r="R41" s="58">
        <f>AVERAGE(R26:R40)</f>
        <v>56.14035087719298</v>
      </c>
      <c r="S41" s="82">
        <f>AVERAGE(S28:S40)</f>
        <v>9.194331983805666</v>
      </c>
      <c r="T41" s="100">
        <f>AVERAGE(T26:T40)</f>
        <v>92.98245614035088</v>
      </c>
    </row>
  </sheetData>
  <sheetProtection/>
  <mergeCells count="4">
    <mergeCell ref="A22:T22"/>
    <mergeCell ref="A23:T23"/>
    <mergeCell ref="A1:T1"/>
    <mergeCell ref="A2:T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7"/>
  <sheetViews>
    <sheetView zoomScalePageLayoutView="0" workbookViewId="0" topLeftCell="A1">
      <selection activeCell="W17" sqref="W17"/>
    </sheetView>
  </sheetViews>
  <sheetFormatPr defaultColWidth="9.00390625" defaultRowHeight="12.75"/>
  <cols>
    <col min="1" max="1" width="20.50390625" style="0" customWidth="1"/>
    <col min="2" max="2" width="4.75390625" style="0" customWidth="1"/>
    <col min="3" max="3" width="4.875" style="0" customWidth="1"/>
    <col min="4" max="4" width="4.25390625" style="0" customWidth="1"/>
    <col min="5" max="5" width="7.50390625" style="0" customWidth="1"/>
    <col min="6" max="6" width="10.00390625" style="0" customWidth="1"/>
    <col min="7" max="7" width="4.875" style="0" customWidth="1"/>
    <col min="8" max="8" width="4.50390625" style="0" customWidth="1"/>
    <col min="9" max="9" width="4.75390625" style="0" customWidth="1"/>
    <col min="10" max="10" width="9.875" style="0" bestFit="1" customWidth="1"/>
    <col min="11" max="11" width="5.125" style="0" customWidth="1"/>
    <col min="12" max="12" width="5.25390625" style="0" customWidth="1"/>
    <col min="13" max="13" width="4.25390625" style="0" customWidth="1"/>
    <col min="14" max="14" width="10.00390625" style="0" customWidth="1"/>
    <col min="15" max="15" width="5.125" style="0" customWidth="1"/>
    <col min="16" max="16" width="4.75390625" style="0" customWidth="1"/>
    <col min="17" max="17" width="6.00390625" style="0" customWidth="1"/>
    <col min="18" max="18" width="9.875" style="0" bestFit="1" customWidth="1"/>
    <col min="19" max="19" width="8.75390625" style="0" customWidth="1"/>
  </cols>
  <sheetData>
    <row r="1" spans="1:21" s="39" customFormat="1" ht="15.75" customHeight="1">
      <c r="A1" s="130" t="s">
        <v>11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48"/>
    </row>
    <row r="2" spans="1:21" ht="15">
      <c r="A2" s="127" t="s">
        <v>90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33"/>
    </row>
    <row r="3" spans="1:21" ht="15.75" thickBot="1">
      <c r="A3" s="9" t="s">
        <v>62</v>
      </c>
      <c r="B3" s="6"/>
      <c r="C3" s="6"/>
      <c r="D3" s="40"/>
      <c r="E3" s="40"/>
      <c r="F3" s="51"/>
      <c r="G3" s="40"/>
      <c r="H3" s="40"/>
      <c r="I3" s="40"/>
      <c r="J3" s="41"/>
      <c r="K3" s="40"/>
      <c r="L3" s="40"/>
      <c r="M3" s="40"/>
      <c r="N3" s="7"/>
      <c r="O3" s="6"/>
      <c r="P3" s="6"/>
      <c r="Q3" s="6"/>
      <c r="R3" s="7"/>
      <c r="S3" s="7"/>
      <c r="T3" s="7"/>
      <c r="U3" s="33"/>
    </row>
    <row r="4" spans="1:21" ht="70.5" thickBot="1">
      <c r="A4" s="65" t="s">
        <v>0</v>
      </c>
      <c r="B4" s="66" t="s">
        <v>1</v>
      </c>
      <c r="C4" s="67">
        <v>1</v>
      </c>
      <c r="D4" s="67">
        <v>2</v>
      </c>
      <c r="E4" s="67">
        <v>3</v>
      </c>
      <c r="F4" s="68" t="s">
        <v>2</v>
      </c>
      <c r="G4" s="67">
        <v>4</v>
      </c>
      <c r="H4" s="67">
        <v>5</v>
      </c>
      <c r="I4" s="67">
        <v>6</v>
      </c>
      <c r="J4" s="68" t="s">
        <v>2</v>
      </c>
      <c r="K4" s="67">
        <v>7</v>
      </c>
      <c r="L4" s="67">
        <v>8</v>
      </c>
      <c r="M4" s="69">
        <v>9</v>
      </c>
      <c r="N4" s="70" t="s">
        <v>2</v>
      </c>
      <c r="O4" s="67">
        <v>10</v>
      </c>
      <c r="P4" s="67">
        <v>11</v>
      </c>
      <c r="Q4" s="67">
        <v>12</v>
      </c>
      <c r="R4" s="68" t="s">
        <v>2</v>
      </c>
      <c r="S4" s="71" t="s">
        <v>12</v>
      </c>
      <c r="T4" s="72" t="s">
        <v>13</v>
      </c>
      <c r="U4" s="33"/>
    </row>
    <row r="5" spans="1:21" ht="15">
      <c r="A5" s="60" t="s">
        <v>3</v>
      </c>
      <c r="B5" s="61">
        <v>18</v>
      </c>
      <c r="C5" s="61"/>
      <c r="D5" s="61"/>
      <c r="E5" s="61"/>
      <c r="F5" s="62">
        <f aca="true" t="shared" si="0" ref="F5:F20">(C5+D5+E5)/B5*100</f>
        <v>0</v>
      </c>
      <c r="G5" s="61"/>
      <c r="H5" s="61"/>
      <c r="I5" s="61"/>
      <c r="J5" s="62">
        <f aca="true" t="shared" si="1" ref="J5:J14">(G5+H5+I5)/B5*100</f>
        <v>0</v>
      </c>
      <c r="K5" s="61">
        <v>1</v>
      </c>
      <c r="L5" s="61">
        <v>2</v>
      </c>
      <c r="M5" s="61">
        <v>5</v>
      </c>
      <c r="N5" s="62">
        <f aca="true" t="shared" si="2" ref="N5:N13">(K5+L5+M5)/B5*100</f>
        <v>44.44444444444444</v>
      </c>
      <c r="O5" s="61">
        <v>7</v>
      </c>
      <c r="P5" s="61">
        <v>2</v>
      </c>
      <c r="Q5" s="61">
        <v>1</v>
      </c>
      <c r="R5" s="62">
        <f aca="true" t="shared" si="3" ref="R5:R13">(O5+P5+Q5)/B5*100</f>
        <v>55.55555555555556</v>
      </c>
      <c r="S5" s="63">
        <f>(D5*$D$4+E5*$E$4+G5*$G$4+H5*$H$4+I5*$I$4+K5*$K$4+L5*$L$4+M5*$M$4+O5*$O$4+P5*$P$4+Q5*$Q$4)/B5</f>
        <v>9.555555555555555</v>
      </c>
      <c r="T5" s="74">
        <f aca="true" t="shared" si="4" ref="T5:T14">(K5+L5+M5+O5+P5+Q5)/B5*100</f>
        <v>100</v>
      </c>
      <c r="U5" s="33"/>
    </row>
    <row r="6" spans="1:21" ht="15">
      <c r="A6" s="49" t="s">
        <v>14</v>
      </c>
      <c r="B6" s="3">
        <v>18</v>
      </c>
      <c r="C6" s="3"/>
      <c r="D6" s="3"/>
      <c r="E6" s="3"/>
      <c r="F6" s="18">
        <f t="shared" si="0"/>
        <v>0</v>
      </c>
      <c r="G6" s="3"/>
      <c r="H6" s="3"/>
      <c r="I6" s="3"/>
      <c r="J6" s="18">
        <f t="shared" si="1"/>
        <v>0</v>
      </c>
      <c r="K6" s="3">
        <v>1</v>
      </c>
      <c r="L6" s="3">
        <v>4</v>
      </c>
      <c r="M6" s="3">
        <v>7</v>
      </c>
      <c r="N6" s="18">
        <f t="shared" si="2"/>
        <v>66.66666666666666</v>
      </c>
      <c r="O6" s="3">
        <v>4</v>
      </c>
      <c r="P6" s="3">
        <v>1</v>
      </c>
      <c r="Q6" s="3">
        <v>1</v>
      </c>
      <c r="R6" s="18">
        <f t="shared" si="3"/>
        <v>33.33333333333333</v>
      </c>
      <c r="S6" s="20">
        <f aca="true" t="shared" si="5" ref="S6:S20">(D6*$D$4+E6*$E$4+G6*$G$4+H6*$H$4+I6*$I$4+K6*$K$4+L6*$L$4+M6*$M$4+O6*$O$4+P6*$P$4+Q6*$Q$4)/B6</f>
        <v>9.166666666666666</v>
      </c>
      <c r="T6" s="50">
        <f t="shared" si="4"/>
        <v>100</v>
      </c>
      <c r="U6" s="33"/>
    </row>
    <row r="7" spans="1:21" ht="15">
      <c r="A7" s="49" t="s">
        <v>22</v>
      </c>
      <c r="B7" s="3">
        <v>18</v>
      </c>
      <c r="C7" s="3"/>
      <c r="D7" s="3"/>
      <c r="E7" s="3"/>
      <c r="F7" s="18">
        <f t="shared" si="0"/>
        <v>0</v>
      </c>
      <c r="G7" s="3"/>
      <c r="H7" s="3"/>
      <c r="I7" s="3">
        <v>2</v>
      </c>
      <c r="J7" s="18">
        <f t="shared" si="1"/>
        <v>11.11111111111111</v>
      </c>
      <c r="K7" s="3">
        <v>1</v>
      </c>
      <c r="L7" s="3">
        <v>4</v>
      </c>
      <c r="M7" s="3">
        <v>1</v>
      </c>
      <c r="N7" s="18">
        <f t="shared" si="2"/>
        <v>33.33333333333333</v>
      </c>
      <c r="O7" s="3">
        <v>6</v>
      </c>
      <c r="P7" s="3">
        <v>3</v>
      </c>
      <c r="Q7" s="3">
        <v>1</v>
      </c>
      <c r="R7" s="18">
        <f t="shared" si="3"/>
        <v>55.55555555555556</v>
      </c>
      <c r="S7" s="20">
        <f t="shared" si="5"/>
        <v>9.166666666666666</v>
      </c>
      <c r="T7" s="50">
        <f t="shared" si="4"/>
        <v>88.88888888888889</v>
      </c>
      <c r="U7" s="33"/>
    </row>
    <row r="8" spans="1:21" ht="15">
      <c r="A8" s="49" t="s">
        <v>73</v>
      </c>
      <c r="B8" s="3">
        <v>18</v>
      </c>
      <c r="C8" s="3"/>
      <c r="D8" s="3"/>
      <c r="E8" s="3"/>
      <c r="F8" s="18">
        <f t="shared" si="0"/>
        <v>0</v>
      </c>
      <c r="G8" s="3"/>
      <c r="H8" s="3"/>
      <c r="I8" s="3"/>
      <c r="J8" s="18">
        <f t="shared" si="1"/>
        <v>0</v>
      </c>
      <c r="K8" s="3"/>
      <c r="L8" s="3">
        <v>3</v>
      </c>
      <c r="M8" s="3">
        <v>5</v>
      </c>
      <c r="N8" s="18">
        <f t="shared" si="2"/>
        <v>44.44444444444444</v>
      </c>
      <c r="O8" s="3"/>
      <c r="P8" s="3">
        <v>9</v>
      </c>
      <c r="Q8" s="3">
        <v>1</v>
      </c>
      <c r="R8" s="18">
        <f t="shared" si="3"/>
        <v>55.55555555555556</v>
      </c>
      <c r="S8" s="20">
        <f t="shared" si="5"/>
        <v>10</v>
      </c>
      <c r="T8" s="50">
        <f t="shared" si="4"/>
        <v>100</v>
      </c>
      <c r="U8" s="33"/>
    </row>
    <row r="9" spans="1:21" ht="15">
      <c r="A9" s="49" t="s">
        <v>6</v>
      </c>
      <c r="B9" s="3">
        <v>18</v>
      </c>
      <c r="C9" s="3"/>
      <c r="D9" s="3"/>
      <c r="E9" s="3"/>
      <c r="F9" s="18">
        <f t="shared" si="0"/>
        <v>0</v>
      </c>
      <c r="G9" s="3"/>
      <c r="H9" s="3">
        <v>4</v>
      </c>
      <c r="I9" s="3">
        <v>4</v>
      </c>
      <c r="J9" s="18">
        <f t="shared" si="1"/>
        <v>44.44444444444444</v>
      </c>
      <c r="K9" s="3">
        <v>2</v>
      </c>
      <c r="L9" s="3">
        <v>2</v>
      </c>
      <c r="M9" s="3">
        <v>2</v>
      </c>
      <c r="N9" s="18">
        <f t="shared" si="2"/>
        <v>33.33333333333333</v>
      </c>
      <c r="O9" s="3">
        <v>1</v>
      </c>
      <c r="P9" s="3">
        <v>3</v>
      </c>
      <c r="Q9" s="3"/>
      <c r="R9" s="18">
        <f t="shared" si="3"/>
        <v>22.22222222222222</v>
      </c>
      <c r="S9" s="20">
        <f>(D9*$D$4+E9*$E$4+G9*$G$4+H9*$H$4+I9*$I$4+K9*$K$4+L9*$L$4+M9*$M$4+O9*$O$4+P9*$P$4+Q9*$Q$4)/B9</f>
        <v>7.5</v>
      </c>
      <c r="T9" s="50">
        <f t="shared" si="4"/>
        <v>55.55555555555556</v>
      </c>
      <c r="U9" s="33"/>
    </row>
    <row r="10" spans="1:21" ht="15">
      <c r="A10" s="49" t="s">
        <v>25</v>
      </c>
      <c r="B10" s="3">
        <v>18</v>
      </c>
      <c r="C10" s="3"/>
      <c r="D10" s="3"/>
      <c r="E10" s="3"/>
      <c r="F10" s="18">
        <f t="shared" si="0"/>
        <v>0</v>
      </c>
      <c r="G10" s="3"/>
      <c r="H10" s="3"/>
      <c r="I10" s="3"/>
      <c r="J10" s="18">
        <f t="shared" si="1"/>
        <v>0</v>
      </c>
      <c r="K10" s="3"/>
      <c r="L10" s="3"/>
      <c r="M10" s="3">
        <v>1</v>
      </c>
      <c r="N10" s="18">
        <f t="shared" si="2"/>
        <v>5.555555555555555</v>
      </c>
      <c r="O10" s="3">
        <v>11</v>
      </c>
      <c r="P10" s="3">
        <v>5</v>
      </c>
      <c r="Q10" s="3">
        <v>1</v>
      </c>
      <c r="R10" s="18">
        <f t="shared" si="3"/>
        <v>94.44444444444444</v>
      </c>
      <c r="S10" s="20">
        <f t="shared" si="5"/>
        <v>10.333333333333334</v>
      </c>
      <c r="T10" s="50">
        <f t="shared" si="4"/>
        <v>100</v>
      </c>
      <c r="U10" s="33"/>
    </row>
    <row r="11" spans="1:21" ht="15">
      <c r="A11" s="49" t="s">
        <v>20</v>
      </c>
      <c r="B11" s="3">
        <v>18</v>
      </c>
      <c r="C11" s="3"/>
      <c r="D11" s="3"/>
      <c r="E11" s="3"/>
      <c r="F11" s="18">
        <f t="shared" si="0"/>
        <v>0</v>
      </c>
      <c r="G11" s="3"/>
      <c r="H11" s="3"/>
      <c r="I11" s="3"/>
      <c r="J11" s="18">
        <f t="shared" si="1"/>
        <v>0</v>
      </c>
      <c r="K11" s="3">
        <v>1</v>
      </c>
      <c r="L11" s="3">
        <v>3</v>
      </c>
      <c r="M11" s="3">
        <v>8</v>
      </c>
      <c r="N11" s="18">
        <f t="shared" si="2"/>
        <v>66.66666666666666</v>
      </c>
      <c r="O11" s="3">
        <v>5</v>
      </c>
      <c r="P11" s="3">
        <v>1</v>
      </c>
      <c r="Q11" s="3"/>
      <c r="R11" s="18">
        <f t="shared" si="3"/>
        <v>33.33333333333333</v>
      </c>
      <c r="S11" s="20">
        <f t="shared" si="5"/>
        <v>9.11111111111111</v>
      </c>
      <c r="T11" s="50">
        <f t="shared" si="4"/>
        <v>100</v>
      </c>
      <c r="U11" s="33"/>
    </row>
    <row r="12" spans="1:21" ht="15">
      <c r="A12" s="49" t="s">
        <v>26</v>
      </c>
      <c r="B12" s="3">
        <v>18</v>
      </c>
      <c r="C12" s="30"/>
      <c r="D12" s="30"/>
      <c r="E12" s="30"/>
      <c r="F12" s="18">
        <f t="shared" si="0"/>
        <v>0</v>
      </c>
      <c r="G12" s="30"/>
      <c r="H12" s="30"/>
      <c r="I12" s="30"/>
      <c r="J12" s="31">
        <f t="shared" si="1"/>
        <v>0</v>
      </c>
      <c r="K12" s="3">
        <v>1</v>
      </c>
      <c r="L12" s="3">
        <v>5</v>
      </c>
      <c r="M12" s="3">
        <v>3</v>
      </c>
      <c r="N12" s="18">
        <f t="shared" si="2"/>
        <v>50</v>
      </c>
      <c r="O12" s="3">
        <v>8</v>
      </c>
      <c r="P12" s="3">
        <v>1</v>
      </c>
      <c r="Q12" s="3"/>
      <c r="R12" s="18">
        <f t="shared" si="3"/>
        <v>50</v>
      </c>
      <c r="S12" s="20">
        <f t="shared" si="5"/>
        <v>9.166666666666666</v>
      </c>
      <c r="T12" s="50">
        <f t="shared" si="4"/>
        <v>100</v>
      </c>
      <c r="U12" s="33"/>
    </row>
    <row r="13" spans="1:21" ht="15">
      <c r="A13" s="49" t="s">
        <v>27</v>
      </c>
      <c r="B13" s="3">
        <v>18</v>
      </c>
      <c r="C13" s="3"/>
      <c r="D13" s="3"/>
      <c r="E13" s="3"/>
      <c r="F13" s="18">
        <f t="shared" si="0"/>
        <v>0</v>
      </c>
      <c r="G13" s="3"/>
      <c r="H13" s="3"/>
      <c r="I13" s="3"/>
      <c r="J13" s="18">
        <f t="shared" si="1"/>
        <v>0</v>
      </c>
      <c r="K13" s="3">
        <v>3</v>
      </c>
      <c r="L13" s="3">
        <v>3</v>
      </c>
      <c r="M13" s="3">
        <v>4</v>
      </c>
      <c r="N13" s="18">
        <f t="shared" si="2"/>
        <v>55.55555555555556</v>
      </c>
      <c r="O13" s="3">
        <v>4</v>
      </c>
      <c r="P13" s="3">
        <v>4</v>
      </c>
      <c r="Q13" s="3"/>
      <c r="R13" s="18">
        <f t="shared" si="3"/>
        <v>44.44444444444444</v>
      </c>
      <c r="S13" s="20">
        <f t="shared" si="5"/>
        <v>9.166666666666666</v>
      </c>
      <c r="T13" s="50">
        <f t="shared" si="4"/>
        <v>100</v>
      </c>
      <c r="U13" s="33"/>
    </row>
    <row r="14" spans="1:21" ht="15">
      <c r="A14" s="49" t="s">
        <v>28</v>
      </c>
      <c r="B14" s="3">
        <v>18</v>
      </c>
      <c r="C14" s="3"/>
      <c r="D14" s="3"/>
      <c r="E14" s="3"/>
      <c r="F14" s="18">
        <f t="shared" si="0"/>
        <v>0</v>
      </c>
      <c r="G14" s="3"/>
      <c r="H14" s="3"/>
      <c r="I14" s="3"/>
      <c r="J14" s="18">
        <f t="shared" si="1"/>
        <v>0</v>
      </c>
      <c r="K14" s="3">
        <v>2</v>
      </c>
      <c r="L14" s="3">
        <v>5</v>
      </c>
      <c r="M14" s="3">
        <v>3</v>
      </c>
      <c r="N14" s="18">
        <f>(K14+L14+O14)/B14*100</f>
        <v>61.111111111111114</v>
      </c>
      <c r="O14" s="3">
        <v>4</v>
      </c>
      <c r="P14" s="3">
        <v>2</v>
      </c>
      <c r="Q14" s="3">
        <v>2</v>
      </c>
      <c r="R14" s="18">
        <f>(O14+P14+S14)/B14*100</f>
        <v>84.87654320987654</v>
      </c>
      <c r="S14" s="20">
        <f t="shared" si="5"/>
        <v>9.277777777777779</v>
      </c>
      <c r="T14" s="50">
        <f t="shared" si="4"/>
        <v>100</v>
      </c>
      <c r="U14" s="33"/>
    </row>
    <row r="15" spans="1:21" ht="15">
      <c r="A15" s="49" t="s">
        <v>29</v>
      </c>
      <c r="B15" s="3">
        <v>18</v>
      </c>
      <c r="C15" s="3"/>
      <c r="D15" s="3"/>
      <c r="E15" s="3"/>
      <c r="F15" s="18">
        <f t="shared" si="0"/>
        <v>0</v>
      </c>
      <c r="G15" s="3"/>
      <c r="H15" s="3"/>
      <c r="I15" s="3"/>
      <c r="J15" s="18">
        <f aca="true" t="shared" si="6" ref="J15:J20">(G15+H15+I15)/B15*100</f>
        <v>0</v>
      </c>
      <c r="K15" s="3">
        <v>4</v>
      </c>
      <c r="L15" s="3">
        <v>9</v>
      </c>
      <c r="M15" s="3">
        <v>3</v>
      </c>
      <c r="N15" s="18">
        <f aca="true" t="shared" si="7" ref="N15:N20">(K15+L15+M15)/B15*100</f>
        <v>88.88888888888889</v>
      </c>
      <c r="O15" s="3"/>
      <c r="P15" s="3">
        <v>1</v>
      </c>
      <c r="Q15" s="3">
        <v>1</v>
      </c>
      <c r="R15" s="18">
        <f aca="true" t="shared" si="8" ref="R15:R20">(O15+P15+Q15)/B15*100</f>
        <v>11.11111111111111</v>
      </c>
      <c r="S15" s="20">
        <f t="shared" si="5"/>
        <v>8.333333333333334</v>
      </c>
      <c r="T15" s="50">
        <f aca="true" t="shared" si="9" ref="T15:T20">(K15+L15+M15+O15+P15+Q15)/B15*100</f>
        <v>100</v>
      </c>
      <c r="U15" s="33"/>
    </row>
    <row r="16" spans="1:21" ht="15">
      <c r="A16" s="49" t="s">
        <v>69</v>
      </c>
      <c r="B16" s="3">
        <v>18</v>
      </c>
      <c r="C16" s="3"/>
      <c r="D16" s="3"/>
      <c r="E16" s="3"/>
      <c r="F16" s="18">
        <f t="shared" si="0"/>
        <v>0</v>
      </c>
      <c r="G16" s="3"/>
      <c r="H16" s="3"/>
      <c r="I16" s="3"/>
      <c r="J16" s="18">
        <f t="shared" si="6"/>
        <v>0</v>
      </c>
      <c r="K16" s="3"/>
      <c r="L16" s="3"/>
      <c r="M16" s="3"/>
      <c r="N16" s="18">
        <f t="shared" si="7"/>
        <v>0</v>
      </c>
      <c r="O16" s="3">
        <v>8</v>
      </c>
      <c r="P16" s="3">
        <v>5</v>
      </c>
      <c r="Q16" s="3">
        <v>5</v>
      </c>
      <c r="R16" s="18">
        <f t="shared" si="8"/>
        <v>100</v>
      </c>
      <c r="S16" s="20">
        <f t="shared" si="5"/>
        <v>10.833333333333334</v>
      </c>
      <c r="T16" s="50">
        <f t="shared" si="9"/>
        <v>100</v>
      </c>
      <c r="U16" s="33"/>
    </row>
    <row r="17" spans="1:21" ht="15">
      <c r="A17" s="49" t="s">
        <v>82</v>
      </c>
      <c r="B17" s="3">
        <v>18</v>
      </c>
      <c r="C17" s="3"/>
      <c r="D17" s="3"/>
      <c r="E17" s="3"/>
      <c r="F17" s="18">
        <f t="shared" si="0"/>
        <v>0</v>
      </c>
      <c r="G17" s="3"/>
      <c r="H17" s="3"/>
      <c r="I17" s="3"/>
      <c r="J17" s="18">
        <f t="shared" si="6"/>
        <v>0</v>
      </c>
      <c r="K17" s="3"/>
      <c r="L17" s="3"/>
      <c r="M17" s="3"/>
      <c r="N17" s="18">
        <f t="shared" si="7"/>
        <v>0</v>
      </c>
      <c r="O17" s="3"/>
      <c r="P17" s="3">
        <v>18</v>
      </c>
      <c r="Q17" s="3"/>
      <c r="R17" s="18">
        <f t="shared" si="8"/>
        <v>100</v>
      </c>
      <c r="S17" s="20">
        <f>(D17*$D$4+E17*$E$4+G17*$G$4+H17*$H$4+I17*$I$4+K17*$K$4+L17*$L$4+M17*$M$4+O17*$O$4+P17*$P$4+Q17*$Q$4)/B17</f>
        <v>11</v>
      </c>
      <c r="T17" s="50">
        <f t="shared" si="9"/>
        <v>100</v>
      </c>
      <c r="U17" s="33"/>
    </row>
    <row r="18" spans="1:21" ht="15">
      <c r="A18" s="49" t="s">
        <v>45</v>
      </c>
      <c r="B18" s="3">
        <v>18</v>
      </c>
      <c r="C18" s="3"/>
      <c r="D18" s="3"/>
      <c r="E18" s="3"/>
      <c r="F18" s="18">
        <f t="shared" si="0"/>
        <v>0</v>
      </c>
      <c r="G18" s="3"/>
      <c r="H18" s="3"/>
      <c r="I18" s="3"/>
      <c r="J18" s="18">
        <f t="shared" si="6"/>
        <v>0</v>
      </c>
      <c r="K18" s="3">
        <v>6</v>
      </c>
      <c r="L18" s="3">
        <v>4</v>
      </c>
      <c r="M18" s="3">
        <v>2</v>
      </c>
      <c r="N18" s="18">
        <f t="shared" si="7"/>
        <v>66.66666666666666</v>
      </c>
      <c r="O18" s="3">
        <v>4</v>
      </c>
      <c r="P18" s="3"/>
      <c r="Q18" s="3">
        <v>2</v>
      </c>
      <c r="R18" s="18">
        <f t="shared" si="8"/>
        <v>33.33333333333333</v>
      </c>
      <c r="S18" s="20">
        <f t="shared" si="5"/>
        <v>8.666666666666666</v>
      </c>
      <c r="T18" s="50">
        <f t="shared" si="9"/>
        <v>100</v>
      </c>
      <c r="U18" s="33"/>
    </row>
    <row r="19" spans="1:21" ht="15">
      <c r="A19" s="49" t="s">
        <v>44</v>
      </c>
      <c r="B19" s="3">
        <v>18</v>
      </c>
      <c r="C19" s="3"/>
      <c r="D19" s="3"/>
      <c r="E19" s="3"/>
      <c r="F19" s="18">
        <f t="shared" si="0"/>
        <v>0</v>
      </c>
      <c r="G19" s="3"/>
      <c r="H19" s="3"/>
      <c r="I19" s="3"/>
      <c r="J19" s="18">
        <f t="shared" si="6"/>
        <v>0</v>
      </c>
      <c r="K19" s="3"/>
      <c r="L19" s="3"/>
      <c r="M19" s="3"/>
      <c r="N19" s="18">
        <f t="shared" si="7"/>
        <v>0</v>
      </c>
      <c r="O19" s="3">
        <v>8</v>
      </c>
      <c r="P19" s="3">
        <v>6</v>
      </c>
      <c r="Q19" s="3">
        <v>4</v>
      </c>
      <c r="R19" s="18">
        <f t="shared" si="8"/>
        <v>100</v>
      </c>
      <c r="S19" s="20">
        <f t="shared" si="5"/>
        <v>10.777777777777779</v>
      </c>
      <c r="T19" s="50">
        <f t="shared" si="9"/>
        <v>100</v>
      </c>
      <c r="U19" s="33"/>
    </row>
    <row r="20" spans="1:21" ht="15.75" thickBot="1">
      <c r="A20" s="52" t="s">
        <v>32</v>
      </c>
      <c r="B20" s="11">
        <v>18</v>
      </c>
      <c r="C20" s="11"/>
      <c r="D20" s="11"/>
      <c r="E20" s="11"/>
      <c r="F20" s="53">
        <f t="shared" si="0"/>
        <v>0</v>
      </c>
      <c r="G20" s="11"/>
      <c r="H20" s="11"/>
      <c r="I20" s="11"/>
      <c r="J20" s="53">
        <f t="shared" si="6"/>
        <v>0</v>
      </c>
      <c r="K20" s="11"/>
      <c r="L20" s="11"/>
      <c r="M20" s="11">
        <v>8</v>
      </c>
      <c r="N20" s="53">
        <f t="shared" si="7"/>
        <v>44.44444444444444</v>
      </c>
      <c r="O20" s="11">
        <v>6</v>
      </c>
      <c r="P20" s="11">
        <v>2</v>
      </c>
      <c r="Q20" s="11">
        <v>2</v>
      </c>
      <c r="R20" s="53">
        <f t="shared" si="8"/>
        <v>55.55555555555556</v>
      </c>
      <c r="S20" s="54">
        <f t="shared" si="5"/>
        <v>9.88888888888889</v>
      </c>
      <c r="T20" s="77">
        <f t="shared" si="9"/>
        <v>100</v>
      </c>
      <c r="U20" s="33"/>
    </row>
    <row r="21" spans="1:21" ht="15.75" thickBot="1">
      <c r="A21" s="55"/>
      <c r="B21" s="56"/>
      <c r="C21" s="56"/>
      <c r="D21" s="56"/>
      <c r="E21" s="56"/>
      <c r="F21" s="99"/>
      <c r="G21" s="56"/>
      <c r="H21" s="56"/>
      <c r="I21" s="56"/>
      <c r="J21" s="58">
        <f>AVERAGE(J5:J20)</f>
        <v>3.4722222222222223</v>
      </c>
      <c r="K21" s="56"/>
      <c r="L21" s="56"/>
      <c r="M21" s="56"/>
      <c r="N21" s="58">
        <f>AVERAGE(N5:N20)</f>
        <v>41.319444444444436</v>
      </c>
      <c r="O21" s="56"/>
      <c r="P21" s="56"/>
      <c r="Q21" s="56"/>
      <c r="R21" s="58">
        <f>AVERAGE(R5:R20)</f>
        <v>58.08256172839506</v>
      </c>
      <c r="S21" s="57">
        <f>AVERAGE(S5:S20)</f>
        <v>9.496527777777777</v>
      </c>
      <c r="T21" s="100">
        <f>AVERAGE(T5:T20)</f>
        <v>96.52777777777777</v>
      </c>
      <c r="U21" s="33"/>
    </row>
    <row r="22" ht="12">
      <c r="U22" s="32"/>
    </row>
    <row r="23" ht="12">
      <c r="U23" s="32"/>
    </row>
    <row r="24" ht="12">
      <c r="U24" s="32"/>
    </row>
    <row r="25" ht="12">
      <c r="U25" s="32"/>
    </row>
    <row r="26" ht="12">
      <c r="U26" s="32"/>
    </row>
    <row r="27" ht="12">
      <c r="U27" s="32"/>
    </row>
    <row r="28" ht="12">
      <c r="U28" s="32"/>
    </row>
    <row r="29" ht="12">
      <c r="U29" s="32"/>
    </row>
    <row r="30" ht="12">
      <c r="U30" s="32"/>
    </row>
    <row r="31" ht="12">
      <c r="U31" s="32"/>
    </row>
    <row r="32" ht="12">
      <c r="U32" s="32"/>
    </row>
    <row r="33" ht="12">
      <c r="U33" s="32"/>
    </row>
    <row r="34" ht="12">
      <c r="U34" s="32"/>
    </row>
    <row r="35" ht="12">
      <c r="U35" s="32"/>
    </row>
    <row r="36" ht="12">
      <c r="U36" s="32"/>
    </row>
    <row r="37" ht="12">
      <c r="U37" s="32"/>
    </row>
    <row r="38" ht="12">
      <c r="U38" s="32"/>
    </row>
    <row r="39" ht="12">
      <c r="U39" s="32"/>
    </row>
    <row r="40" ht="12">
      <c r="U40" s="32"/>
    </row>
    <row r="41" ht="12">
      <c r="U41" s="32"/>
    </row>
    <row r="42" ht="12">
      <c r="U42" s="32"/>
    </row>
    <row r="43" ht="12">
      <c r="U43" s="32"/>
    </row>
    <row r="44" ht="12">
      <c r="U44" s="32"/>
    </row>
    <row r="45" ht="12">
      <c r="U45" s="32"/>
    </row>
    <row r="46" ht="12">
      <c r="U46" s="32"/>
    </row>
    <row r="47" ht="12">
      <c r="U47" s="32"/>
    </row>
    <row r="48" ht="12">
      <c r="U48" s="32"/>
    </row>
    <row r="49" ht="12">
      <c r="U49" s="32"/>
    </row>
    <row r="50" ht="12">
      <c r="U50" s="32"/>
    </row>
    <row r="51" ht="12">
      <c r="U51" s="32"/>
    </row>
    <row r="52" ht="12">
      <c r="U52" s="32"/>
    </row>
    <row r="53" ht="12">
      <c r="U53" s="32"/>
    </row>
    <row r="54" ht="12">
      <c r="U54" s="32"/>
    </row>
    <row r="55" ht="12">
      <c r="U55" s="32"/>
    </row>
    <row r="56" ht="12">
      <c r="U56" s="32"/>
    </row>
    <row r="57" ht="12">
      <c r="U57" s="32"/>
    </row>
    <row r="58" ht="12">
      <c r="U58" s="32"/>
    </row>
    <row r="59" ht="12">
      <c r="U59" s="32"/>
    </row>
    <row r="60" ht="12">
      <c r="U60" s="32"/>
    </row>
    <row r="61" ht="12">
      <c r="U61" s="32"/>
    </row>
    <row r="62" ht="12">
      <c r="U62" s="32"/>
    </row>
    <row r="63" ht="12">
      <c r="U63" s="32"/>
    </row>
    <row r="64" ht="12">
      <c r="U64" s="32"/>
    </row>
    <row r="65" ht="12">
      <c r="U65" s="32"/>
    </row>
    <row r="66" ht="12">
      <c r="U66" s="32"/>
    </row>
    <row r="67" ht="12">
      <c r="U67" s="32"/>
    </row>
    <row r="68" ht="12">
      <c r="U68" s="32"/>
    </row>
    <row r="69" ht="12">
      <c r="U69" s="32"/>
    </row>
    <row r="70" ht="12">
      <c r="U70" s="32"/>
    </row>
    <row r="71" ht="12">
      <c r="U71" s="32"/>
    </row>
    <row r="72" ht="12">
      <c r="U72" s="32"/>
    </row>
    <row r="73" ht="12">
      <c r="U73" s="32"/>
    </row>
    <row r="74" ht="12">
      <c r="U74" s="32"/>
    </row>
    <row r="75" ht="12">
      <c r="U75" s="32"/>
    </row>
    <row r="76" ht="12">
      <c r="U76" s="32"/>
    </row>
    <row r="77" ht="12">
      <c r="U77" s="32"/>
    </row>
    <row r="78" ht="12">
      <c r="U78" s="32"/>
    </row>
    <row r="79" ht="12">
      <c r="U79" s="32"/>
    </row>
    <row r="80" ht="12">
      <c r="U80" s="32"/>
    </row>
    <row r="81" ht="12">
      <c r="U81" s="32"/>
    </row>
    <row r="82" ht="12">
      <c r="U82" s="32"/>
    </row>
    <row r="83" ht="12">
      <c r="U83" s="32"/>
    </row>
    <row r="84" ht="12">
      <c r="U84" s="32"/>
    </row>
    <row r="85" ht="12">
      <c r="U85" s="32"/>
    </row>
    <row r="86" ht="12">
      <c r="U86" s="32"/>
    </row>
    <row r="87" ht="12">
      <c r="U87" s="32"/>
    </row>
    <row r="88" ht="12">
      <c r="U88" s="32"/>
    </row>
    <row r="89" ht="12">
      <c r="U89" s="32"/>
    </row>
    <row r="90" ht="12">
      <c r="U90" s="32"/>
    </row>
    <row r="91" ht="12">
      <c r="U91" s="32"/>
    </row>
    <row r="92" ht="12">
      <c r="U92" s="32"/>
    </row>
    <row r="93" ht="12">
      <c r="U93" s="32"/>
    </row>
    <row r="94" ht="12">
      <c r="U94" s="32"/>
    </row>
    <row r="95" ht="12">
      <c r="U95" s="32"/>
    </row>
    <row r="96" ht="12">
      <c r="U96" s="32"/>
    </row>
    <row r="97" ht="12">
      <c r="U97" s="32"/>
    </row>
    <row r="98" ht="12">
      <c r="U98" s="32"/>
    </row>
    <row r="99" ht="12">
      <c r="U99" s="32"/>
    </row>
    <row r="100" ht="12">
      <c r="U100" s="32"/>
    </row>
    <row r="101" ht="12">
      <c r="U101" s="32"/>
    </row>
    <row r="102" ht="12">
      <c r="U102" s="32"/>
    </row>
    <row r="103" ht="12">
      <c r="U103" s="32"/>
    </row>
    <row r="104" ht="12">
      <c r="U104" s="32"/>
    </row>
    <row r="105" ht="12">
      <c r="U105" s="32"/>
    </row>
    <row r="106" ht="12">
      <c r="U106" s="32"/>
    </row>
    <row r="107" ht="12">
      <c r="U107" s="32"/>
    </row>
    <row r="108" ht="12">
      <c r="U108" s="32"/>
    </row>
    <row r="109" ht="12">
      <c r="U109" s="32"/>
    </row>
    <row r="110" ht="12">
      <c r="U110" s="32"/>
    </row>
    <row r="111" ht="12">
      <c r="U111" s="32"/>
    </row>
    <row r="112" ht="12">
      <c r="U112" s="32"/>
    </row>
    <row r="113" ht="12">
      <c r="U113" s="32"/>
    </row>
    <row r="114" ht="12">
      <c r="U114" s="32"/>
    </row>
    <row r="115" ht="12">
      <c r="U115" s="32"/>
    </row>
    <row r="116" ht="12">
      <c r="U116" s="32"/>
    </row>
    <row r="117" ht="12">
      <c r="U117" s="32"/>
    </row>
    <row r="118" ht="12">
      <c r="U118" s="32"/>
    </row>
    <row r="119" ht="12">
      <c r="U119" s="32"/>
    </row>
    <row r="120" ht="12">
      <c r="U120" s="32"/>
    </row>
    <row r="121" ht="12">
      <c r="U121" s="32"/>
    </row>
    <row r="122" ht="12">
      <c r="U122" s="32"/>
    </row>
    <row r="123" ht="12">
      <c r="U123" s="32"/>
    </row>
    <row r="124" ht="12">
      <c r="U124" s="32"/>
    </row>
    <row r="125" ht="12">
      <c r="U125" s="32"/>
    </row>
    <row r="126" ht="12">
      <c r="U126" s="32"/>
    </row>
    <row r="127" ht="12">
      <c r="U127" s="32"/>
    </row>
    <row r="128" ht="12">
      <c r="U128" s="32"/>
    </row>
    <row r="129" ht="12">
      <c r="U129" s="32"/>
    </row>
    <row r="130" ht="12">
      <c r="U130" s="32"/>
    </row>
    <row r="131" ht="12">
      <c r="U131" s="32"/>
    </row>
    <row r="132" ht="12">
      <c r="U132" s="32"/>
    </row>
    <row r="133" ht="12">
      <c r="U133" s="32"/>
    </row>
    <row r="134" ht="12">
      <c r="U134" s="32"/>
    </row>
    <row r="135" ht="12">
      <c r="U135" s="32"/>
    </row>
    <row r="136" ht="12">
      <c r="U136" s="32"/>
    </row>
    <row r="137" ht="12">
      <c r="U137" s="32"/>
    </row>
  </sheetData>
  <sheetProtection/>
  <mergeCells count="2">
    <mergeCell ref="A1:T1"/>
    <mergeCell ref="A2:T2"/>
  </mergeCells>
  <printOptions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landscape" paperSize="9" scale="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2015-07-07T07:05:57Z</cp:lastPrinted>
  <dcterms:created xsi:type="dcterms:W3CDTF">2006-03-16T07:29:03Z</dcterms:created>
  <dcterms:modified xsi:type="dcterms:W3CDTF">2020-06-26T13:19:33Z</dcterms:modified>
  <cp:category/>
  <cp:version/>
  <cp:contentType/>
  <cp:contentStatus/>
</cp:coreProperties>
</file>